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codeName="ThisWorkbook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D:\Dropbox\ยุทธศาสตร์\2568\แผนเงินบำรุง68\"/>
    </mc:Choice>
  </mc:AlternateContent>
  <xr:revisionPtr revIDLastSave="0" documentId="13_ncr:1_{125EF8ED-1F82-4C6E-A174-2CDE833C85B4}" xr6:coauthVersionLast="47" xr6:coauthVersionMax="47" xr10:uidLastSave="{00000000-0000-0000-0000-000000000000}"/>
  <bookViews>
    <workbookView xWindow="-108" yWindow="-108" windowWidth="23256" windowHeight="12456" tabRatio="888" firstSheet="9" activeTab="14" xr2:uid="{00000000-000D-0000-FFFF-FFFF00000000}"/>
  </bookViews>
  <sheets>
    <sheet name="ปก สสอ. " sheetId="49" r:id="rId1"/>
    <sheet name="ปะหน้ารวม" sheetId="43" r:id="rId2"/>
    <sheet name="ปะหน้า รายรพ.สต." sheetId="41" r:id="rId3"/>
    <sheet name="ประมาณการรายได้(1)" sheetId="5" r:id="rId4"/>
    <sheet name="เอกสารแนบ1" sheetId="48" r:id="rId5"/>
    <sheet name="แผนกันเงินสำรอง(2)" sheetId="7" r:id="rId6"/>
    <sheet name="แผนสรุปการเบิกจ่ายย้อนหลัง(3)" sheetId="4" r:id="rId7"/>
    <sheet name="แผนงบดำเนินงาน(4)" sheetId="1" r:id="rId8"/>
    <sheet name="แผนงบดำเนินงาน(5)" sheetId="45" r:id="rId9"/>
    <sheet name="แผนงบดำเนินงาน(6)" sheetId="28" r:id="rId10"/>
    <sheet name="งบดำเนินงาน (7)" sheetId="46" r:id="rId11"/>
    <sheet name="งบดำเนินงาน (8)" sheetId="21" r:id="rId12"/>
    <sheet name="งบดำเนินงาน (9)" sheetId="47" r:id="rId13"/>
    <sheet name="งบดำเนินงาน (10)#" sheetId="10" r:id="rId14"/>
    <sheet name="งบบุคลากร(11)" sheetId="2" r:id="rId15"/>
    <sheet name="งบบุคลากร (12)" sheetId="22" r:id="rId16"/>
    <sheet name="งบบุคลากร (13)#" sheetId="23" r:id="rId17"/>
    <sheet name="งบบริหารสินทรัพย(14)#" sheetId="6" r:id="rId18"/>
    <sheet name="ครุภัณฑ์ (แนบ ตร.6 )" sheetId="12" r:id="rId19"/>
    <sheet name="สิ่งก่อสร้าง(แนบ ตร.6 )" sheetId="11" r:id="rId20"/>
    <sheet name="งบลงทุน (15)#" sheetId="3" r:id="rId21"/>
    <sheet name="ครุภัณฑ์(แนบ ตร.7)" sheetId="25" r:id="rId22"/>
    <sheet name="สิ่งก่อสร้าง(แนบ ตร.7)" sheetId="26" r:id="rId23"/>
    <sheet name="สรุปแผนปฏิบัติ ปี 68(16)" sheetId="39" r:id="rId24"/>
    <sheet name="ตารางแผนปฏิบัติราขการปี 2568" sheetId="36" r:id="rId2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8" i="28" l="1"/>
  <c r="J18" i="46" s="1"/>
  <c r="J5" i="46"/>
  <c r="J6" i="46"/>
  <c r="J7" i="46"/>
  <c r="J8" i="46"/>
  <c r="J9" i="46"/>
  <c r="J10" i="46"/>
  <c r="J11" i="46"/>
  <c r="J12" i="46"/>
  <c r="J13" i="46"/>
  <c r="J14" i="46"/>
  <c r="J15" i="46"/>
  <c r="J16" i="46"/>
  <c r="J17" i="46"/>
  <c r="J4" i="46"/>
  <c r="J18" i="3"/>
  <c r="J16" i="3"/>
  <c r="J13" i="3"/>
  <c r="J11" i="3"/>
  <c r="J10" i="3"/>
  <c r="J9" i="3"/>
  <c r="J7" i="3"/>
  <c r="J6" i="3"/>
  <c r="J5" i="3"/>
  <c r="F98" i="26"/>
  <c r="J15" i="3" s="1"/>
  <c r="H18" i="3"/>
  <c r="F18" i="3"/>
  <c r="D18" i="3"/>
  <c r="H17" i="3"/>
  <c r="F17" i="3"/>
  <c r="D17" i="3"/>
  <c r="H16" i="3"/>
  <c r="F16" i="3"/>
  <c r="D16" i="3"/>
  <c r="H15" i="3"/>
  <c r="H14" i="3"/>
  <c r="F15" i="3"/>
  <c r="D15" i="3"/>
  <c r="F14" i="3"/>
  <c r="D14" i="3"/>
  <c r="H13" i="3"/>
  <c r="F13" i="3"/>
  <c r="D13" i="3"/>
  <c r="H12" i="3"/>
  <c r="F12" i="3"/>
  <c r="D12" i="3"/>
  <c r="H11" i="3"/>
  <c r="F11" i="3"/>
  <c r="D11" i="3"/>
  <c r="H10" i="3"/>
  <c r="F10" i="3"/>
  <c r="D10" i="3"/>
  <c r="H9" i="3"/>
  <c r="F9" i="3"/>
  <c r="D9" i="3"/>
  <c r="H8" i="3"/>
  <c r="F8" i="3"/>
  <c r="D8" i="3"/>
  <c r="H7" i="3"/>
  <c r="F7" i="3"/>
  <c r="D7" i="3"/>
  <c r="H6" i="3"/>
  <c r="F6" i="3"/>
  <c r="D6" i="3"/>
  <c r="H5" i="3"/>
  <c r="F5" i="3"/>
  <c r="D5" i="3"/>
  <c r="F261" i="25"/>
  <c r="F260" i="25"/>
  <c r="F259" i="25"/>
  <c r="F258" i="25"/>
  <c r="F257" i="25"/>
  <c r="F256" i="25"/>
  <c r="F255" i="25"/>
  <c r="F254" i="25"/>
  <c r="F253" i="25"/>
  <c r="F252" i="25"/>
  <c r="F242" i="25"/>
  <c r="F241" i="25"/>
  <c r="F240" i="25"/>
  <c r="F239" i="25"/>
  <c r="F238" i="25"/>
  <c r="F237" i="25"/>
  <c r="F236" i="25"/>
  <c r="F235" i="25"/>
  <c r="F234" i="25"/>
  <c r="F233" i="25"/>
  <c r="F224" i="25"/>
  <c r="F223" i="25"/>
  <c r="F222" i="25"/>
  <c r="F221" i="25"/>
  <c r="F220" i="25"/>
  <c r="F219" i="25"/>
  <c r="F218" i="25"/>
  <c r="F217" i="25"/>
  <c r="F216" i="25"/>
  <c r="F215" i="25"/>
  <c r="F206" i="25"/>
  <c r="F205" i="25"/>
  <c r="F204" i="25"/>
  <c r="F203" i="25"/>
  <c r="F202" i="25"/>
  <c r="F201" i="25"/>
  <c r="F200" i="25"/>
  <c r="F199" i="25"/>
  <c r="F198" i="25"/>
  <c r="F197" i="25"/>
  <c r="F187" i="25"/>
  <c r="F186" i="25"/>
  <c r="F185" i="25"/>
  <c r="F184" i="25"/>
  <c r="F183" i="25"/>
  <c r="F182" i="25"/>
  <c r="F181" i="25"/>
  <c r="F180" i="25"/>
  <c r="F179" i="25"/>
  <c r="F178" i="25"/>
  <c r="F168" i="25"/>
  <c r="F167" i="25"/>
  <c r="F166" i="25"/>
  <c r="F165" i="25"/>
  <c r="F164" i="25"/>
  <c r="F163" i="25"/>
  <c r="F162" i="25"/>
  <c r="F161" i="25"/>
  <c r="F160" i="25"/>
  <c r="F159" i="25"/>
  <c r="F149" i="25"/>
  <c r="F148" i="25"/>
  <c r="F147" i="25"/>
  <c r="F146" i="25"/>
  <c r="F145" i="25"/>
  <c r="F144" i="25"/>
  <c r="F143" i="25"/>
  <c r="F142" i="25"/>
  <c r="F141" i="25"/>
  <c r="F140" i="25"/>
  <c r="F130" i="25"/>
  <c r="F129" i="25"/>
  <c r="F128" i="25"/>
  <c r="F127" i="25"/>
  <c r="F126" i="25"/>
  <c r="F125" i="25"/>
  <c r="F124" i="25"/>
  <c r="F123" i="25"/>
  <c r="F122" i="25"/>
  <c r="F121" i="25"/>
  <c r="F112" i="25"/>
  <c r="F111" i="25"/>
  <c r="F110" i="25"/>
  <c r="F109" i="25"/>
  <c r="F108" i="25"/>
  <c r="F107" i="25"/>
  <c r="F106" i="25"/>
  <c r="F105" i="25"/>
  <c r="F104" i="25"/>
  <c r="F103" i="25"/>
  <c r="F93" i="25"/>
  <c r="F92" i="25"/>
  <c r="F91" i="25"/>
  <c r="F90" i="25"/>
  <c r="F89" i="25"/>
  <c r="F88" i="25"/>
  <c r="F87" i="25"/>
  <c r="F86" i="25"/>
  <c r="F85" i="25"/>
  <c r="F84" i="25"/>
  <c r="F74" i="25"/>
  <c r="F73" i="25"/>
  <c r="F72" i="25"/>
  <c r="F71" i="25"/>
  <c r="F70" i="25"/>
  <c r="F69" i="25"/>
  <c r="F68" i="25"/>
  <c r="F67" i="25"/>
  <c r="F66" i="25"/>
  <c r="F65" i="25"/>
  <c r="F55" i="25"/>
  <c r="F54" i="25"/>
  <c r="F53" i="25"/>
  <c r="F52" i="25"/>
  <c r="F51" i="25"/>
  <c r="F50" i="25"/>
  <c r="F49" i="25"/>
  <c r="F48" i="25"/>
  <c r="F47" i="25"/>
  <c r="F46" i="25"/>
  <c r="F36" i="25"/>
  <c r="F35" i="25"/>
  <c r="F34" i="25"/>
  <c r="F33" i="25"/>
  <c r="F32" i="25"/>
  <c r="F31" i="25"/>
  <c r="F30" i="25"/>
  <c r="F29" i="25"/>
  <c r="F28" i="25"/>
  <c r="F27" i="25"/>
  <c r="F17" i="25"/>
  <c r="F16" i="25"/>
  <c r="F15" i="25"/>
  <c r="F14" i="25"/>
  <c r="F13" i="25"/>
  <c r="F12" i="25"/>
  <c r="F11" i="25"/>
  <c r="F10" i="25"/>
  <c r="F9" i="25"/>
  <c r="F8" i="25"/>
  <c r="L18" i="6"/>
  <c r="L17" i="6"/>
  <c r="L16" i="6"/>
  <c r="L15" i="6"/>
  <c r="L14" i="6"/>
  <c r="L13" i="6"/>
  <c r="L12" i="6"/>
  <c r="L11" i="6"/>
  <c r="L10" i="6"/>
  <c r="L9" i="6"/>
  <c r="L8" i="6"/>
  <c r="L7" i="6"/>
  <c r="L6" i="6"/>
  <c r="L5" i="6"/>
  <c r="H18" i="6"/>
  <c r="F18" i="6"/>
  <c r="D18" i="6"/>
  <c r="H17" i="6"/>
  <c r="F17" i="6"/>
  <c r="D17" i="6"/>
  <c r="H16" i="6"/>
  <c r="F16" i="6"/>
  <c r="D16" i="6"/>
  <c r="H15" i="6"/>
  <c r="F15" i="6"/>
  <c r="D15" i="6"/>
  <c r="H14" i="6"/>
  <c r="F14" i="6"/>
  <c r="D14" i="6"/>
  <c r="H13" i="6"/>
  <c r="F13" i="6"/>
  <c r="D13" i="6"/>
  <c r="H12" i="6"/>
  <c r="F12" i="6"/>
  <c r="D12" i="6"/>
  <c r="H11" i="6"/>
  <c r="F11" i="6"/>
  <c r="D11" i="6"/>
  <c r="H10" i="6"/>
  <c r="F10" i="6"/>
  <c r="D10" i="6"/>
  <c r="H9" i="6"/>
  <c r="F9" i="6"/>
  <c r="D9" i="6"/>
  <c r="H8" i="6"/>
  <c r="F8" i="6"/>
  <c r="D8" i="6"/>
  <c r="F7" i="6"/>
  <c r="D7" i="6"/>
  <c r="H6" i="6"/>
  <c r="F6" i="6"/>
  <c r="D6" i="6"/>
  <c r="H5" i="6"/>
  <c r="F5" i="6"/>
  <c r="D5" i="6"/>
  <c r="F404" i="12"/>
  <c r="F403" i="12"/>
  <c r="F402" i="12"/>
  <c r="F401" i="12"/>
  <c r="F400" i="12"/>
  <c r="F399" i="12"/>
  <c r="F398" i="12"/>
  <c r="F397" i="12"/>
  <c r="F396" i="12"/>
  <c r="F395" i="12"/>
  <c r="F374" i="12"/>
  <c r="F373" i="12"/>
  <c r="F372" i="12"/>
  <c r="F371" i="12"/>
  <c r="F370" i="12"/>
  <c r="F369" i="12"/>
  <c r="F368" i="12"/>
  <c r="F367" i="12"/>
  <c r="F366" i="12"/>
  <c r="F365" i="12"/>
  <c r="F345" i="12"/>
  <c r="F344" i="12"/>
  <c r="F343" i="12"/>
  <c r="F342" i="12"/>
  <c r="F341" i="12"/>
  <c r="F340" i="12"/>
  <c r="F339" i="12"/>
  <c r="F338" i="12"/>
  <c r="F337" i="12"/>
  <c r="F336" i="12"/>
  <c r="F315" i="12"/>
  <c r="F314" i="12"/>
  <c r="F313" i="12"/>
  <c r="F312" i="12"/>
  <c r="F311" i="12"/>
  <c r="F310" i="12"/>
  <c r="F309" i="12"/>
  <c r="F308" i="12"/>
  <c r="F307" i="12"/>
  <c r="F306" i="12"/>
  <c r="F285" i="12"/>
  <c r="F284" i="12"/>
  <c r="F283" i="12"/>
  <c r="F282" i="12"/>
  <c r="F281" i="12"/>
  <c r="F280" i="12"/>
  <c r="F279" i="12"/>
  <c r="F278" i="12"/>
  <c r="F277" i="12"/>
  <c r="F276" i="12"/>
  <c r="F255" i="12"/>
  <c r="F254" i="12"/>
  <c r="F253" i="12"/>
  <c r="F252" i="12"/>
  <c r="F251" i="12"/>
  <c r="F250" i="12"/>
  <c r="F249" i="12"/>
  <c r="F248" i="12"/>
  <c r="F247" i="12"/>
  <c r="F246" i="12"/>
  <c r="F224" i="12"/>
  <c r="F223" i="12"/>
  <c r="F222" i="12"/>
  <c r="F221" i="12"/>
  <c r="F220" i="12"/>
  <c r="F219" i="12"/>
  <c r="F218" i="12"/>
  <c r="F217" i="12"/>
  <c r="F216" i="12"/>
  <c r="F215" i="12"/>
  <c r="F194" i="12"/>
  <c r="F193" i="12"/>
  <c r="F192" i="12"/>
  <c r="F191" i="12"/>
  <c r="F190" i="12"/>
  <c r="F189" i="12"/>
  <c r="F188" i="12"/>
  <c r="F187" i="12"/>
  <c r="F186" i="12"/>
  <c r="F185" i="12"/>
  <c r="F165" i="12"/>
  <c r="F164" i="12"/>
  <c r="F163" i="12"/>
  <c r="F162" i="12"/>
  <c r="F161" i="12"/>
  <c r="F160" i="12"/>
  <c r="F159" i="12"/>
  <c r="F158" i="12"/>
  <c r="F157" i="12"/>
  <c r="F156" i="12"/>
  <c r="F135" i="12"/>
  <c r="F134" i="12"/>
  <c r="F133" i="12"/>
  <c r="F132" i="12"/>
  <c r="F131" i="12"/>
  <c r="F130" i="12"/>
  <c r="F129" i="12"/>
  <c r="F128" i="12"/>
  <c r="F127" i="12"/>
  <c r="F126" i="12"/>
  <c r="F107" i="12"/>
  <c r="F106" i="12"/>
  <c r="F105" i="12"/>
  <c r="F104" i="12"/>
  <c r="F103" i="12"/>
  <c r="F102" i="12"/>
  <c r="F101" i="12"/>
  <c r="F100" i="12"/>
  <c r="F99" i="12"/>
  <c r="F98" i="12"/>
  <c r="F79" i="12"/>
  <c r="F78" i="12"/>
  <c r="F77" i="12"/>
  <c r="F76" i="12"/>
  <c r="F75" i="12"/>
  <c r="F74" i="12"/>
  <c r="F73" i="12"/>
  <c r="F72" i="12"/>
  <c r="F71" i="12"/>
  <c r="F70" i="12"/>
  <c r="F49" i="12"/>
  <c r="F48" i="12"/>
  <c r="F47" i="12"/>
  <c r="F46" i="12"/>
  <c r="F45" i="12"/>
  <c r="F44" i="12"/>
  <c r="F43" i="12"/>
  <c r="F42" i="12"/>
  <c r="F41" i="12"/>
  <c r="F40" i="12"/>
  <c r="F243" i="25" l="1"/>
  <c r="F225" i="25"/>
  <c r="F262" i="25"/>
  <c r="F207" i="25"/>
  <c r="F188" i="25"/>
  <c r="F169" i="25"/>
  <c r="F150" i="25"/>
  <c r="F131" i="25"/>
  <c r="F113" i="25"/>
  <c r="F94" i="25"/>
  <c r="F75" i="25"/>
  <c r="F56" i="25"/>
  <c r="F18" i="25"/>
  <c r="F37" i="25"/>
  <c r="F405" i="12"/>
  <c r="F375" i="12"/>
  <c r="F346" i="12"/>
  <c r="F316" i="12"/>
  <c r="F286" i="12"/>
  <c r="F256" i="12"/>
  <c r="F225" i="12"/>
  <c r="F195" i="12"/>
  <c r="F166" i="12"/>
  <c r="F136" i="12"/>
  <c r="F108" i="12"/>
  <c r="F80" i="12"/>
  <c r="F50" i="12"/>
  <c r="F17" i="12" l="1"/>
  <c r="F16" i="12"/>
  <c r="F9" i="12"/>
  <c r="F10" i="12"/>
  <c r="F11" i="12"/>
  <c r="F12" i="12"/>
  <c r="F13" i="12"/>
  <c r="F14" i="12"/>
  <c r="F15" i="12"/>
  <c r="K10" i="23"/>
  <c r="K9" i="23"/>
  <c r="K8" i="23"/>
  <c r="K7" i="23"/>
  <c r="K6" i="23"/>
  <c r="U16" i="22"/>
  <c r="U17" i="22"/>
  <c r="U18" i="22"/>
  <c r="U19" i="22"/>
  <c r="U15" i="22"/>
  <c r="T8" i="22" l="1"/>
  <c r="T9" i="22"/>
  <c r="T10" i="22"/>
  <c r="T11" i="22"/>
  <c r="T7" i="22"/>
  <c r="I6" i="2"/>
  <c r="G5" i="10"/>
  <c r="G6" i="10"/>
  <c r="G7" i="10"/>
  <c r="G8" i="10"/>
  <c r="G9" i="10"/>
  <c r="G10" i="10"/>
  <c r="G11" i="10"/>
  <c r="G12" i="10"/>
  <c r="G13" i="10"/>
  <c r="G14" i="10"/>
  <c r="G15" i="10"/>
  <c r="G16" i="10"/>
  <c r="G17" i="10"/>
  <c r="D18" i="10"/>
  <c r="J18" i="47"/>
  <c r="F18" i="47"/>
  <c r="G18" i="47"/>
  <c r="H18" i="47"/>
  <c r="I18" i="47"/>
  <c r="C18" i="47"/>
  <c r="D18" i="47"/>
  <c r="J17" i="47"/>
  <c r="T6" i="4"/>
  <c r="T7" i="4"/>
  <c r="T8" i="4"/>
  <c r="T9" i="4"/>
  <c r="T10" i="4"/>
  <c r="T11" i="4"/>
  <c r="T12" i="4"/>
  <c r="T13" i="4"/>
  <c r="T14" i="4"/>
  <c r="T15" i="4"/>
  <c r="T16" i="4"/>
  <c r="T17" i="4"/>
  <c r="T18" i="4"/>
  <c r="S6" i="4"/>
  <c r="S7" i="4"/>
  <c r="S8" i="4"/>
  <c r="S9" i="4"/>
  <c r="S10" i="4"/>
  <c r="S11" i="4"/>
  <c r="S12" i="4"/>
  <c r="S13" i="4"/>
  <c r="S14" i="4"/>
  <c r="S15" i="4"/>
  <c r="S16" i="4"/>
  <c r="S17" i="4"/>
  <c r="S18" i="4"/>
  <c r="R5" i="4"/>
  <c r="R6" i="4"/>
  <c r="R7" i="4"/>
  <c r="R8" i="4"/>
  <c r="K18" i="4"/>
  <c r="L18" i="4" s="1"/>
  <c r="M17" i="4"/>
  <c r="N17" i="4" s="1"/>
  <c r="L17" i="4"/>
  <c r="G17" i="4"/>
  <c r="H17" i="4" s="1"/>
  <c r="F17" i="4"/>
  <c r="L16" i="4"/>
  <c r="G16" i="4"/>
  <c r="H16" i="4" s="1"/>
  <c r="F16" i="4"/>
  <c r="N15" i="4"/>
  <c r="M15" i="4"/>
  <c r="L15" i="4"/>
  <c r="H15" i="4"/>
  <c r="G15" i="4"/>
  <c r="F15" i="4"/>
  <c r="M14" i="4"/>
  <c r="N14" i="4" s="1"/>
  <c r="L14" i="4"/>
  <c r="G14" i="4"/>
  <c r="H14" i="4" s="1"/>
  <c r="F14" i="4"/>
  <c r="M13" i="4"/>
  <c r="N13" i="4" s="1"/>
  <c r="L13" i="4"/>
  <c r="H13" i="4"/>
  <c r="G13" i="4"/>
  <c r="F13" i="4"/>
  <c r="M12" i="4"/>
  <c r="N12" i="4" s="1"/>
  <c r="L12" i="4"/>
  <c r="G12" i="4"/>
  <c r="H12" i="4" s="1"/>
  <c r="F12" i="4"/>
  <c r="M11" i="4"/>
  <c r="N11" i="4" s="1"/>
  <c r="L11" i="4"/>
  <c r="H11" i="4"/>
  <c r="G11" i="4"/>
  <c r="F11" i="4"/>
  <c r="M10" i="4"/>
  <c r="N10" i="4" s="1"/>
  <c r="L10" i="4"/>
  <c r="G10" i="4"/>
  <c r="H10" i="4" s="1"/>
  <c r="F10" i="4"/>
  <c r="M9" i="4"/>
  <c r="N9" i="4" s="1"/>
  <c r="L9" i="4"/>
  <c r="H9" i="4"/>
  <c r="G9" i="4"/>
  <c r="F9" i="4"/>
  <c r="M8" i="4"/>
  <c r="N8" i="4" s="1"/>
  <c r="G8" i="4"/>
  <c r="H8" i="4" s="1"/>
  <c r="F8" i="4"/>
  <c r="N7" i="4"/>
  <c r="M7" i="4"/>
  <c r="G7" i="4"/>
  <c r="H7" i="4" s="1"/>
  <c r="F7" i="4"/>
  <c r="M6" i="4"/>
  <c r="N6" i="4" s="1"/>
  <c r="G6" i="4"/>
  <c r="H6" i="4" s="1"/>
  <c r="M5" i="4"/>
  <c r="N5" i="4" s="1"/>
  <c r="G5" i="4"/>
  <c r="H5" i="4" s="1"/>
  <c r="F18" i="5"/>
  <c r="G4" i="10" l="1"/>
  <c r="C12" i="41" s="1"/>
  <c r="H10" i="21"/>
  <c r="D49" i="41" s="1"/>
  <c r="D48" i="41"/>
  <c r="E48" i="41"/>
  <c r="G48" i="41"/>
  <c r="C88" i="41"/>
  <c r="D88" i="41"/>
  <c r="E88" i="41"/>
  <c r="F88" i="41"/>
  <c r="C48" i="41"/>
  <c r="G11" i="45"/>
  <c r="G12" i="45"/>
  <c r="G13" i="45"/>
  <c r="G14" i="45"/>
  <c r="G15" i="45"/>
  <c r="G16" i="45"/>
  <c r="G17" i="45"/>
  <c r="G10" i="45"/>
  <c r="F8" i="12"/>
  <c r="F18" i="12" s="1"/>
  <c r="J4" i="47"/>
  <c r="C11" i="41" s="1"/>
  <c r="D9" i="41"/>
  <c r="E9" i="41"/>
  <c r="F9" i="41"/>
  <c r="C9" i="41"/>
  <c r="H5" i="21"/>
  <c r="D10" i="41" s="1"/>
  <c r="H6" i="21"/>
  <c r="E10" i="41" s="1"/>
  <c r="H7" i="21"/>
  <c r="H8" i="21"/>
  <c r="G10" i="41" s="1"/>
  <c r="H9" i="21"/>
  <c r="H11" i="21"/>
  <c r="E49" i="41" s="1"/>
  <c r="H12" i="21"/>
  <c r="F49" i="41"/>
  <c r="H13" i="21"/>
  <c r="G49" i="41" s="1"/>
  <c r="H14" i="21"/>
  <c r="C89" i="41" s="1"/>
  <c r="H15" i="21"/>
  <c r="H16" i="21"/>
  <c r="H17" i="21"/>
  <c r="H4" i="21"/>
  <c r="C10" i="41" s="1"/>
  <c r="G4" i="45"/>
  <c r="C8" i="41" s="1"/>
  <c r="F35" i="26"/>
  <c r="J8" i="3" s="1"/>
  <c r="F26" i="41" s="1"/>
  <c r="P14" i="6"/>
  <c r="G60" i="41" s="1"/>
  <c r="P12" i="6"/>
  <c r="E60" i="41" s="1"/>
  <c r="F116" i="26"/>
  <c r="O16" i="6"/>
  <c r="D99" i="41" s="1"/>
  <c r="F89" i="26"/>
  <c r="P10" i="6"/>
  <c r="C60" i="41" s="1"/>
  <c r="F63" i="41"/>
  <c r="P13" i="6"/>
  <c r="F60" i="41" s="1"/>
  <c r="F105" i="41"/>
  <c r="D105" i="41"/>
  <c r="F104" i="41"/>
  <c r="E104" i="41"/>
  <c r="D104" i="41"/>
  <c r="C104" i="41"/>
  <c r="F103" i="41"/>
  <c r="D103" i="41"/>
  <c r="C103" i="41"/>
  <c r="F65" i="41"/>
  <c r="D65" i="41"/>
  <c r="G64" i="41"/>
  <c r="F64" i="41"/>
  <c r="E64" i="41"/>
  <c r="D64" i="41"/>
  <c r="E63" i="41"/>
  <c r="D63" i="41"/>
  <c r="C65" i="41"/>
  <c r="C64" i="41"/>
  <c r="C63" i="41"/>
  <c r="G26" i="41"/>
  <c r="E26" i="41"/>
  <c r="D26" i="41"/>
  <c r="G25" i="41"/>
  <c r="F25" i="41"/>
  <c r="E25" i="41"/>
  <c r="D25" i="41"/>
  <c r="G24" i="41"/>
  <c r="F24" i="41"/>
  <c r="E24" i="41"/>
  <c r="D24" i="41"/>
  <c r="C26" i="41"/>
  <c r="C25" i="41"/>
  <c r="C24" i="41"/>
  <c r="C21" i="41"/>
  <c r="F97" i="41"/>
  <c r="E97" i="41"/>
  <c r="D97" i="41"/>
  <c r="C97" i="41"/>
  <c r="G57" i="41"/>
  <c r="F57" i="41"/>
  <c r="E57" i="41"/>
  <c r="D57" i="41"/>
  <c r="C57" i="41"/>
  <c r="G18" i="41"/>
  <c r="F18" i="41"/>
  <c r="D18" i="41"/>
  <c r="C18" i="41"/>
  <c r="F96" i="41"/>
  <c r="E96" i="41"/>
  <c r="D96" i="41"/>
  <c r="C96" i="41"/>
  <c r="G56" i="41"/>
  <c r="F56" i="41"/>
  <c r="E56" i="41"/>
  <c r="D56" i="41"/>
  <c r="C56" i="41"/>
  <c r="G17" i="41"/>
  <c r="F17" i="41"/>
  <c r="E17" i="41"/>
  <c r="D17" i="41"/>
  <c r="C17" i="41"/>
  <c r="D16" i="41"/>
  <c r="D91" i="41"/>
  <c r="F51" i="41"/>
  <c r="F89" i="41"/>
  <c r="E89" i="41"/>
  <c r="D89" i="41"/>
  <c r="C49" i="41"/>
  <c r="F10" i="41"/>
  <c r="E103" i="41"/>
  <c r="P16" i="6"/>
  <c r="D100" i="41" s="1"/>
  <c r="O12" i="6"/>
  <c r="E59" i="41" s="1"/>
  <c r="C62" i="41"/>
  <c r="F71" i="26"/>
  <c r="O11" i="6"/>
  <c r="D59" i="41" s="1"/>
  <c r="O10" i="6"/>
  <c r="C59" i="41" s="1"/>
  <c r="K9" i="3"/>
  <c r="P9" i="6"/>
  <c r="G21" i="41" s="1"/>
  <c r="P8" i="6"/>
  <c r="F21" i="41" s="1"/>
  <c r="P7" i="6"/>
  <c r="E21" i="41" s="1"/>
  <c r="J8" i="2"/>
  <c r="E14" i="41" s="1"/>
  <c r="E12" i="41"/>
  <c r="F20" i="2"/>
  <c r="P5" i="6"/>
  <c r="H5" i="22"/>
  <c r="C15" i="41" s="1"/>
  <c r="K19" i="22"/>
  <c r="P17" i="6"/>
  <c r="E100" i="41" s="1"/>
  <c r="F102" i="41"/>
  <c r="F106" i="41" s="1"/>
  <c r="G12" i="41"/>
  <c r="C18" i="1"/>
  <c r="E18" i="41"/>
  <c r="D18" i="1"/>
  <c r="P19" i="4"/>
  <c r="O19" i="4"/>
  <c r="S19" i="4" s="1"/>
  <c r="T19" i="4" s="1"/>
  <c r="S5" i="4"/>
  <c r="T5" i="4" s="1"/>
  <c r="R16" i="4"/>
  <c r="Q19" i="4"/>
  <c r="R19" i="4" s="1"/>
  <c r="C18" i="5"/>
  <c r="O17" i="6"/>
  <c r="E99" i="41" s="1"/>
  <c r="P18" i="6"/>
  <c r="F100" i="41" s="1"/>
  <c r="C19" i="3"/>
  <c r="C18" i="21"/>
  <c r="I18" i="46"/>
  <c r="H18" i="46"/>
  <c r="G18" i="46"/>
  <c r="C18" i="46"/>
  <c r="C18" i="28"/>
  <c r="J18" i="28"/>
  <c r="G18" i="1"/>
  <c r="D18" i="23"/>
  <c r="D19" i="23"/>
  <c r="C19" i="22"/>
  <c r="D19" i="22"/>
  <c r="F90" i="41"/>
  <c r="K19" i="4"/>
  <c r="J19" i="4"/>
  <c r="I19" i="4"/>
  <c r="M19" i="4" s="1"/>
  <c r="N19" i="4" s="1"/>
  <c r="D19" i="4"/>
  <c r="D18" i="5"/>
  <c r="E18" i="5"/>
  <c r="G18" i="5"/>
  <c r="I18" i="5"/>
  <c r="E19" i="3"/>
  <c r="H19" i="3"/>
  <c r="C24" i="43" s="1"/>
  <c r="I19" i="3"/>
  <c r="I19" i="6"/>
  <c r="M19" i="6"/>
  <c r="K19" i="6"/>
  <c r="G19" i="6"/>
  <c r="E19" i="6"/>
  <c r="C19" i="6"/>
  <c r="M18" i="22"/>
  <c r="H17" i="22"/>
  <c r="E94" i="41"/>
  <c r="H6" i="22"/>
  <c r="D15" i="41" s="1"/>
  <c r="H7" i="22"/>
  <c r="E15" i="41" s="1"/>
  <c r="H8" i="22"/>
  <c r="F15" i="41" s="1"/>
  <c r="H9" i="22"/>
  <c r="G15" i="41" s="1"/>
  <c r="H10" i="22"/>
  <c r="C54" i="41" s="1"/>
  <c r="H11" i="22"/>
  <c r="D54" i="41" s="1"/>
  <c r="H12" i="22"/>
  <c r="E54" i="41" s="1"/>
  <c r="H13" i="22"/>
  <c r="F54" i="41" s="1"/>
  <c r="H14" i="22"/>
  <c r="G54" i="41" s="1"/>
  <c r="H15" i="22"/>
  <c r="C94" i="41" s="1"/>
  <c r="H16" i="22"/>
  <c r="D94" i="41" s="1"/>
  <c r="H18" i="22"/>
  <c r="F94" i="41" s="1"/>
  <c r="G18" i="22"/>
  <c r="N18" i="22"/>
  <c r="F95" i="41" s="1"/>
  <c r="E19" i="22"/>
  <c r="F19" i="22"/>
  <c r="I19" i="22"/>
  <c r="J19" i="2"/>
  <c r="F93" i="41" s="1"/>
  <c r="I19" i="2"/>
  <c r="D20" i="2"/>
  <c r="G20" i="2"/>
  <c r="H20" i="2"/>
  <c r="C20" i="2"/>
  <c r="E18" i="10"/>
  <c r="F91" i="41"/>
  <c r="F18" i="10"/>
  <c r="C18" i="10"/>
  <c r="D18" i="21"/>
  <c r="G18" i="21"/>
  <c r="E18" i="46"/>
  <c r="D18" i="46"/>
  <c r="F18" i="46"/>
  <c r="E18" i="28"/>
  <c r="G18" i="28"/>
  <c r="H18" i="28"/>
  <c r="K18" i="28"/>
  <c r="F18" i="45"/>
  <c r="D18" i="45"/>
  <c r="E18" i="45"/>
  <c r="C18" i="45"/>
  <c r="H18" i="1"/>
  <c r="E18" i="1"/>
  <c r="F18" i="1"/>
  <c r="C19" i="4"/>
  <c r="F19" i="4" s="1"/>
  <c r="G19" i="4"/>
  <c r="H19" i="4" s="1"/>
  <c r="R9" i="4"/>
  <c r="R10" i="4"/>
  <c r="R11" i="4"/>
  <c r="R12" i="4"/>
  <c r="R13" i="4"/>
  <c r="R14" i="4"/>
  <c r="R15" i="4"/>
  <c r="R17" i="4"/>
  <c r="J4" i="48"/>
  <c r="J4" i="5" s="1"/>
  <c r="E18" i="48"/>
  <c r="F18" i="48"/>
  <c r="G18" i="48"/>
  <c r="I18" i="48"/>
  <c r="C18" i="48"/>
  <c r="J17" i="48"/>
  <c r="J17" i="5"/>
  <c r="K17" i="5" s="1"/>
  <c r="P15" i="6"/>
  <c r="C100" i="41" s="1"/>
  <c r="P6" i="6"/>
  <c r="D21" i="41" s="1"/>
  <c r="M5" i="22"/>
  <c r="M6" i="22"/>
  <c r="M7" i="22"/>
  <c r="M8" i="22"/>
  <c r="M9" i="22"/>
  <c r="M10" i="22"/>
  <c r="M11" i="22"/>
  <c r="M12" i="22"/>
  <c r="M13" i="22"/>
  <c r="M14" i="22"/>
  <c r="M15" i="22"/>
  <c r="M16" i="22"/>
  <c r="M17" i="22"/>
  <c r="G17" i="22"/>
  <c r="G5" i="22"/>
  <c r="G6" i="22"/>
  <c r="G7" i="22"/>
  <c r="G19" i="22" s="1"/>
  <c r="G8" i="22"/>
  <c r="G9" i="22"/>
  <c r="G10" i="22"/>
  <c r="G11" i="22"/>
  <c r="G12" i="22"/>
  <c r="G13" i="22"/>
  <c r="G14" i="22"/>
  <c r="G15" i="22"/>
  <c r="G16" i="22"/>
  <c r="J9" i="47"/>
  <c r="C50" i="41" s="1"/>
  <c r="J8" i="47"/>
  <c r="G11" i="41" s="1"/>
  <c r="J11" i="48"/>
  <c r="J11" i="5" s="1"/>
  <c r="K11" i="5" s="1"/>
  <c r="J12" i="48"/>
  <c r="J12" i="5" s="1"/>
  <c r="K12" i="5" s="1"/>
  <c r="J13" i="48"/>
  <c r="J13" i="5" s="1"/>
  <c r="K13" i="5" s="1"/>
  <c r="J6" i="48"/>
  <c r="J6" i="5" s="1"/>
  <c r="K6" i="5" s="1"/>
  <c r="C105" i="41"/>
  <c r="O15" i="6"/>
  <c r="C99" i="41" s="1"/>
  <c r="F18" i="28"/>
  <c r="O13" i="6"/>
  <c r="F59" i="41" s="1"/>
  <c r="D62" i="41"/>
  <c r="P11" i="6"/>
  <c r="D60" i="41" s="1"/>
  <c r="J10" i="47"/>
  <c r="D50" i="41" s="1"/>
  <c r="I18" i="28"/>
  <c r="J11" i="2"/>
  <c r="L19" i="22"/>
  <c r="O7" i="6"/>
  <c r="E20" i="41" s="1"/>
  <c r="F18" i="21"/>
  <c r="E18" i="21"/>
  <c r="E19" i="4"/>
  <c r="D51" i="41"/>
  <c r="I7" i="2"/>
  <c r="I8" i="2"/>
  <c r="I9" i="2"/>
  <c r="I10" i="2"/>
  <c r="I11" i="2"/>
  <c r="I12" i="2"/>
  <c r="I13" i="2"/>
  <c r="I14" i="2"/>
  <c r="I16" i="2"/>
  <c r="I17" i="2"/>
  <c r="I18" i="2"/>
  <c r="G9" i="41"/>
  <c r="J18" i="2"/>
  <c r="F12" i="41"/>
  <c r="C51" i="41"/>
  <c r="E51" i="41"/>
  <c r="G51" i="41"/>
  <c r="C91" i="41"/>
  <c r="E91" i="41"/>
  <c r="J5" i="47"/>
  <c r="D11" i="41" s="1"/>
  <c r="J6" i="47"/>
  <c r="E11" i="41" s="1"/>
  <c r="J11" i="47"/>
  <c r="E50" i="41" s="1"/>
  <c r="J13" i="47"/>
  <c r="G50" i="41" s="1"/>
  <c r="J14" i="47"/>
  <c r="C90" i="41" s="1"/>
  <c r="J16" i="47"/>
  <c r="E90" i="41" s="1"/>
  <c r="G5" i="45"/>
  <c r="D8" i="41" s="1"/>
  <c r="G6" i="45"/>
  <c r="E8" i="41" s="1"/>
  <c r="G7" i="45"/>
  <c r="F8" i="41" s="1"/>
  <c r="G8" i="45"/>
  <c r="G9" i="45"/>
  <c r="C47" i="41" s="1"/>
  <c r="G47" i="41"/>
  <c r="J12" i="47"/>
  <c r="F50" i="41" s="1"/>
  <c r="J7" i="47"/>
  <c r="F11" i="41" s="1"/>
  <c r="J15" i="2"/>
  <c r="G53" i="41" s="1"/>
  <c r="J17" i="2"/>
  <c r="D93" i="41" s="1"/>
  <c r="J15" i="47"/>
  <c r="D90" i="41" s="1"/>
  <c r="J16" i="2"/>
  <c r="C93" i="41"/>
  <c r="J14" i="2"/>
  <c r="F53" i="41"/>
  <c r="J13" i="2"/>
  <c r="E53" i="41" s="1"/>
  <c r="J12" i="2"/>
  <c r="D53" i="41" s="1"/>
  <c r="J10" i="2"/>
  <c r="G14" i="41" s="1"/>
  <c r="J9" i="2"/>
  <c r="F14" i="41"/>
  <c r="J7" i="2"/>
  <c r="C18" i="23"/>
  <c r="C16" i="43" s="1"/>
  <c r="N5" i="22"/>
  <c r="C16" i="41" s="1"/>
  <c r="N6" i="22"/>
  <c r="N7" i="22"/>
  <c r="E16" i="41" s="1"/>
  <c r="N8" i="22"/>
  <c r="F16" i="41" s="1"/>
  <c r="N10" i="22"/>
  <c r="C55" i="41" s="1"/>
  <c r="N11" i="22"/>
  <c r="D55" i="41" s="1"/>
  <c r="N12" i="22"/>
  <c r="F11" i="23" s="1"/>
  <c r="N13" i="22"/>
  <c r="F12" i="23" s="1"/>
  <c r="F55" i="41"/>
  <c r="N14" i="22"/>
  <c r="G55" i="41" s="1"/>
  <c r="N15" i="22"/>
  <c r="C95" i="41" s="1"/>
  <c r="N16" i="22"/>
  <c r="D95" i="41" s="1"/>
  <c r="N17" i="22"/>
  <c r="E95" i="41" s="1"/>
  <c r="J5" i="48"/>
  <c r="J5" i="5" s="1"/>
  <c r="K5" i="5" s="1"/>
  <c r="J7" i="48"/>
  <c r="J7" i="5" s="1"/>
  <c r="K7" i="5" s="1"/>
  <c r="J8" i="48"/>
  <c r="J8" i="5" s="1"/>
  <c r="K8" i="5" s="1"/>
  <c r="J9" i="48"/>
  <c r="J9" i="5" s="1"/>
  <c r="K9" i="5" s="1"/>
  <c r="J10" i="48"/>
  <c r="J10" i="5" s="1"/>
  <c r="K10" i="5" s="1"/>
  <c r="J14" i="48"/>
  <c r="J14" i="5" s="1"/>
  <c r="K14" i="5" s="1"/>
  <c r="J15" i="48"/>
  <c r="J15" i="5" s="1"/>
  <c r="K15" i="5" s="1"/>
  <c r="J16" i="48"/>
  <c r="J16" i="5" s="1"/>
  <c r="K16" i="5" s="1"/>
  <c r="B37" i="43"/>
  <c r="C37" i="43"/>
  <c r="B38" i="43"/>
  <c r="C38" i="43"/>
  <c r="B39" i="43"/>
  <c r="C39" i="43"/>
  <c r="B40" i="43"/>
  <c r="C40" i="43"/>
  <c r="B41" i="43"/>
  <c r="C41" i="43"/>
  <c r="I15" i="2"/>
  <c r="E20" i="2"/>
  <c r="E18" i="47"/>
  <c r="J19" i="22"/>
  <c r="L19" i="4"/>
  <c r="G19" i="3"/>
  <c r="N9" i="22"/>
  <c r="G16" i="41" s="1"/>
  <c r="J6" i="2"/>
  <c r="C14" i="41" s="1"/>
  <c r="E18" i="23"/>
  <c r="E19" i="23" s="1"/>
  <c r="H18" i="5"/>
  <c r="E93" i="41"/>
  <c r="F14" i="23"/>
  <c r="E47" i="41"/>
  <c r="C42" i="43"/>
  <c r="B42" i="43"/>
  <c r="F48" i="41"/>
  <c r="J12" i="3" l="1"/>
  <c r="E65" i="41" s="1"/>
  <c r="J17" i="3"/>
  <c r="K17" i="3" s="1"/>
  <c r="J14" i="3"/>
  <c r="G65" i="41" s="1"/>
  <c r="D66" i="41"/>
  <c r="C66" i="41"/>
  <c r="G23" i="41"/>
  <c r="G27" i="41" s="1"/>
  <c r="E102" i="41"/>
  <c r="D23" i="41"/>
  <c r="D27" i="41" s="1"/>
  <c r="C102" i="41"/>
  <c r="C106" i="41" s="1"/>
  <c r="K15" i="3"/>
  <c r="K13" i="3"/>
  <c r="K11" i="3"/>
  <c r="K8" i="3"/>
  <c r="F23" i="41"/>
  <c r="F27" i="41" s="1"/>
  <c r="K16" i="3"/>
  <c r="D102" i="41"/>
  <c r="D106" i="41" s="1"/>
  <c r="E23" i="41"/>
  <c r="E27" i="41" s="1"/>
  <c r="K7" i="3"/>
  <c r="G62" i="41"/>
  <c r="K5" i="3"/>
  <c r="C23" i="41"/>
  <c r="C27" i="41" s="1"/>
  <c r="K10" i="3"/>
  <c r="K18" i="3"/>
  <c r="O6" i="6"/>
  <c r="D20" i="41" s="1"/>
  <c r="D22" i="41" s="1"/>
  <c r="C101" i="41"/>
  <c r="D101" i="41"/>
  <c r="O18" i="6"/>
  <c r="F99" i="41" s="1"/>
  <c r="F101" i="41" s="1"/>
  <c r="O8" i="6"/>
  <c r="F20" i="41" s="1"/>
  <c r="F22" i="41" s="1"/>
  <c r="O9" i="6"/>
  <c r="G20" i="41" s="1"/>
  <c r="G22" i="41" s="1"/>
  <c r="O5" i="6"/>
  <c r="C20" i="41" s="1"/>
  <c r="C22" i="41" s="1"/>
  <c r="H19" i="6"/>
  <c r="D61" i="41"/>
  <c r="E61" i="41"/>
  <c r="F19" i="6"/>
  <c r="P19" i="6" s="1"/>
  <c r="C20" i="43" s="1"/>
  <c r="O14" i="6"/>
  <c r="G59" i="41" s="1"/>
  <c r="G61" i="41" s="1"/>
  <c r="C17" i="43"/>
  <c r="C19" i="23"/>
  <c r="F17" i="23"/>
  <c r="F15" i="23"/>
  <c r="M19" i="22"/>
  <c r="N19" i="22"/>
  <c r="C15" i="43" s="1"/>
  <c r="F16" i="23"/>
  <c r="E55" i="41"/>
  <c r="E58" i="41" s="1"/>
  <c r="F8" i="23"/>
  <c r="F10" i="23"/>
  <c r="F5" i="23"/>
  <c r="H19" i="22"/>
  <c r="C14" i="43" s="1"/>
  <c r="C98" i="41"/>
  <c r="F7" i="23"/>
  <c r="F9" i="23"/>
  <c r="C53" i="41"/>
  <c r="I20" i="2"/>
  <c r="F4" i="23"/>
  <c r="J20" i="2"/>
  <c r="C13" i="43" s="1"/>
  <c r="F13" i="23"/>
  <c r="F6" i="23"/>
  <c r="D14" i="41"/>
  <c r="H93" i="41" s="1"/>
  <c r="G58" i="41"/>
  <c r="G18" i="10"/>
  <c r="C11" i="43" s="1"/>
  <c r="D12" i="41"/>
  <c r="H91" i="41" s="1"/>
  <c r="C10" i="43"/>
  <c r="H13" i="10"/>
  <c r="H18" i="21"/>
  <c r="C9" i="43" s="1"/>
  <c r="H17" i="10"/>
  <c r="C8" i="43"/>
  <c r="H11" i="10"/>
  <c r="H10" i="10"/>
  <c r="H14" i="10"/>
  <c r="H8" i="10"/>
  <c r="H16" i="10"/>
  <c r="H12" i="10"/>
  <c r="H15" i="10"/>
  <c r="H9" i="10"/>
  <c r="C87" i="41"/>
  <c r="C92" i="41" s="1"/>
  <c r="H4" i="10"/>
  <c r="D47" i="41"/>
  <c r="D52" i="41" s="1"/>
  <c r="G18" i="45"/>
  <c r="C7" i="43" s="1"/>
  <c r="C12" i="43" s="1"/>
  <c r="E87" i="41"/>
  <c r="E92" i="41" s="1"/>
  <c r="G8" i="41"/>
  <c r="G13" i="41" s="1"/>
  <c r="H5" i="10"/>
  <c r="H6" i="10"/>
  <c r="F87" i="41"/>
  <c r="F92" i="41" s="1"/>
  <c r="D87" i="41"/>
  <c r="D92" i="41" s="1"/>
  <c r="H7" i="10"/>
  <c r="F47" i="41"/>
  <c r="F52" i="41" s="1"/>
  <c r="R18" i="4"/>
  <c r="C14" i="7"/>
  <c r="F44" i="41"/>
  <c r="C17" i="7"/>
  <c r="D84" i="41"/>
  <c r="C10" i="7"/>
  <c r="G5" i="41"/>
  <c r="E44" i="41"/>
  <c r="C13" i="7"/>
  <c r="C44" i="41"/>
  <c r="C11" i="7"/>
  <c r="C16" i="7"/>
  <c r="C84" i="41"/>
  <c r="F5" i="41"/>
  <c r="C9" i="7"/>
  <c r="E5" i="41"/>
  <c r="C8" i="7"/>
  <c r="J18" i="5"/>
  <c r="K4" i="5"/>
  <c r="C12" i="7"/>
  <c r="D44" i="41"/>
  <c r="C7" i="7"/>
  <c r="D5" i="41"/>
  <c r="C15" i="7"/>
  <c r="G44" i="41"/>
  <c r="C19" i="7"/>
  <c r="F84" i="41"/>
  <c r="E84" i="41"/>
  <c r="C18" i="7"/>
  <c r="J18" i="48"/>
  <c r="H104" i="41"/>
  <c r="E52" i="41"/>
  <c r="F13" i="41"/>
  <c r="H88" i="41"/>
  <c r="H89" i="41"/>
  <c r="D19" i="41"/>
  <c r="F58" i="41"/>
  <c r="F61" i="41"/>
  <c r="E101" i="41"/>
  <c r="H90" i="41"/>
  <c r="H94" i="41"/>
  <c r="C58" i="41"/>
  <c r="E19" i="41"/>
  <c r="C52" i="41"/>
  <c r="G19" i="41"/>
  <c r="H97" i="41"/>
  <c r="E98" i="41"/>
  <c r="D13" i="41"/>
  <c r="E13" i="41"/>
  <c r="G52" i="41"/>
  <c r="D58" i="41"/>
  <c r="D98" i="41"/>
  <c r="F19" i="41"/>
  <c r="C61" i="41"/>
  <c r="C13" i="41"/>
  <c r="F98" i="41"/>
  <c r="H96" i="41"/>
  <c r="H100" i="41"/>
  <c r="E22" i="41"/>
  <c r="C19" i="41"/>
  <c r="K14" i="3" l="1"/>
  <c r="D15" i="7" s="1"/>
  <c r="E15" i="7" s="1"/>
  <c r="J19" i="3"/>
  <c r="C25" i="43" s="1"/>
  <c r="E105" i="41"/>
  <c r="H105" i="41" s="1"/>
  <c r="K6" i="3"/>
  <c r="G63" i="41"/>
  <c r="G66" i="41" s="1"/>
  <c r="G46" i="41" s="1"/>
  <c r="F62" i="41"/>
  <c r="F66" i="41" s="1"/>
  <c r="F46" i="41" s="1"/>
  <c r="D14" i="7"/>
  <c r="E14" i="7" s="1"/>
  <c r="F19" i="3"/>
  <c r="C23" i="43" s="1"/>
  <c r="D16" i="7"/>
  <c r="E16" i="7" s="1"/>
  <c r="D18" i="7"/>
  <c r="E18" i="7" s="1"/>
  <c r="E62" i="41"/>
  <c r="E66" i="41" s="1"/>
  <c r="K12" i="3"/>
  <c r="H103" i="41"/>
  <c r="D19" i="3"/>
  <c r="C22" i="43" s="1"/>
  <c r="L19" i="6"/>
  <c r="D86" i="41"/>
  <c r="H99" i="41"/>
  <c r="D19" i="6"/>
  <c r="H95" i="41"/>
  <c r="D7" i="7"/>
  <c r="E7" i="7" s="1"/>
  <c r="D17" i="7"/>
  <c r="E17" i="7" s="1"/>
  <c r="D19" i="7"/>
  <c r="E19" i="7" s="1"/>
  <c r="D12" i="7"/>
  <c r="E12" i="7" s="1"/>
  <c r="D10" i="7"/>
  <c r="E10" i="7" s="1"/>
  <c r="C86" i="41"/>
  <c r="C18" i="43"/>
  <c r="D8" i="7"/>
  <c r="E8" i="7" s="1"/>
  <c r="D11" i="7"/>
  <c r="E11" i="7" s="1"/>
  <c r="F18" i="23"/>
  <c r="F19" i="23" s="1"/>
  <c r="D6" i="7"/>
  <c r="C46" i="41"/>
  <c r="G7" i="41"/>
  <c r="F86" i="41"/>
  <c r="H87" i="41"/>
  <c r="D46" i="41"/>
  <c r="D9" i="7"/>
  <c r="H18" i="10"/>
  <c r="F18" i="7"/>
  <c r="F13" i="7"/>
  <c r="F15" i="7"/>
  <c r="F12" i="7"/>
  <c r="F16" i="7"/>
  <c r="F17" i="7"/>
  <c r="F8" i="7"/>
  <c r="C5" i="41"/>
  <c r="H84" i="41" s="1"/>
  <c r="C6" i="7"/>
  <c r="K18" i="5"/>
  <c r="C4" i="43" s="1"/>
  <c r="F9" i="7"/>
  <c r="F11" i="7"/>
  <c r="F19" i="7"/>
  <c r="F7" i="7"/>
  <c r="F10" i="7"/>
  <c r="F14" i="7"/>
  <c r="F7" i="41"/>
  <c r="H101" i="41"/>
  <c r="H92" i="41"/>
  <c r="D7" i="41"/>
  <c r="E7" i="41"/>
  <c r="H98" i="41"/>
  <c r="C7" i="41"/>
  <c r="K19" i="3" l="1"/>
  <c r="E106" i="41"/>
  <c r="E86" i="41" s="1"/>
  <c r="H16" i="7"/>
  <c r="E46" i="41"/>
  <c r="C26" i="43"/>
  <c r="H14" i="7"/>
  <c r="H18" i="7"/>
  <c r="D13" i="7"/>
  <c r="E13" i="7" s="1"/>
  <c r="H102" i="41"/>
  <c r="O19" i="6"/>
  <c r="C19" i="43" s="1"/>
  <c r="C21" i="43" s="1"/>
  <c r="H19" i="7"/>
  <c r="H7" i="7"/>
  <c r="H15" i="7"/>
  <c r="H8" i="7"/>
  <c r="E9" i="7"/>
  <c r="H9" i="7"/>
  <c r="D45" i="41"/>
  <c r="D75" i="41" s="1"/>
  <c r="D76" i="41" s="1"/>
  <c r="G12" i="7"/>
  <c r="G14" i="7"/>
  <c r="F45" i="41"/>
  <c r="F75" i="41" s="1"/>
  <c r="F76" i="41" s="1"/>
  <c r="G9" i="7"/>
  <c r="F6" i="41"/>
  <c r="F36" i="41" s="1"/>
  <c r="F37" i="41" s="1"/>
  <c r="C20" i="7"/>
  <c r="H6" i="7"/>
  <c r="E6" i="7"/>
  <c r="F6" i="7"/>
  <c r="D85" i="41"/>
  <c r="D115" i="41" s="1"/>
  <c r="D116" i="41" s="1"/>
  <c r="G17" i="7"/>
  <c r="C85" i="41"/>
  <c r="C115" i="41" s="1"/>
  <c r="C116" i="41" s="1"/>
  <c r="G16" i="7"/>
  <c r="C45" i="41"/>
  <c r="C75" i="41" s="1"/>
  <c r="C76" i="41" s="1"/>
  <c r="G11" i="7"/>
  <c r="G45" i="41"/>
  <c r="G15" i="7"/>
  <c r="E45" i="41"/>
  <c r="G13" i="7"/>
  <c r="E85" i="41"/>
  <c r="E115" i="41" s="1"/>
  <c r="E116" i="41" s="1"/>
  <c r="G18" i="7"/>
  <c r="G10" i="7"/>
  <c r="G6" i="41"/>
  <c r="G36" i="41" s="1"/>
  <c r="G37" i="41" s="1"/>
  <c r="G75" i="41"/>
  <c r="G76" i="41" s="1"/>
  <c r="H10" i="7"/>
  <c r="G7" i="7"/>
  <c r="D6" i="41"/>
  <c r="D36" i="41" s="1"/>
  <c r="D37" i="41" s="1"/>
  <c r="F85" i="41"/>
  <c r="F115" i="41" s="1"/>
  <c r="F116" i="41" s="1"/>
  <c r="G19" i="7"/>
  <c r="H11" i="7"/>
  <c r="G8" i="7"/>
  <c r="E6" i="41"/>
  <c r="E36" i="41" s="1"/>
  <c r="E37" i="41" s="1"/>
  <c r="H17" i="7"/>
  <c r="H12" i="7"/>
  <c r="H86" i="41"/>
  <c r="H106" i="41" l="1"/>
  <c r="E75" i="41"/>
  <c r="E76" i="41" s="1"/>
  <c r="C6" i="43"/>
  <c r="D20" i="7"/>
  <c r="E20" i="7" s="1"/>
  <c r="H13" i="7"/>
  <c r="C6" i="41"/>
  <c r="G6" i="7"/>
  <c r="F20" i="7"/>
  <c r="H20" i="7" l="1"/>
  <c r="H85" i="41"/>
  <c r="C36" i="41"/>
  <c r="C5" i="43"/>
  <c r="C43" i="43" s="1"/>
  <c r="C44" i="43" s="1"/>
  <c r="G20" i="7"/>
  <c r="C37" i="41" l="1"/>
  <c r="H116" i="41" s="1"/>
  <c r="H115" i="41"/>
</calcChain>
</file>

<file path=xl/sharedStrings.xml><?xml version="1.0" encoding="utf-8"?>
<sst xmlns="http://schemas.openxmlformats.org/spreadsheetml/2006/main" count="2127" uniqueCount="484">
  <si>
    <t>รวม</t>
  </si>
  <si>
    <t>จำนวนรายการ</t>
  </si>
  <si>
    <t>งบประมาณ</t>
  </si>
  <si>
    <t>ร้อยละ</t>
  </si>
  <si>
    <t>จำนวนเงิน</t>
  </si>
  <si>
    <t>หมายเหตุ</t>
  </si>
  <si>
    <t>เครือข่ายบริการ</t>
  </si>
  <si>
    <t>ประมาณการ</t>
  </si>
  <si>
    <t>เงินสำรองจ่าย</t>
  </si>
  <si>
    <t>ประมาณการรายจ่าย</t>
  </si>
  <si>
    <t>ลำดับ ที่</t>
  </si>
  <si>
    <t>รวมทั้งสิ้น</t>
  </si>
  <si>
    <t>ลำดับที่</t>
  </si>
  <si>
    <t>รายละเอียดรายการ สิ่งก่อสร้าง</t>
  </si>
  <si>
    <t>รายการสิ่งก่อสร้างที่ขอ(ระบุเลขที่แบบแปลนและรายละเอียดอื่นๆให้ชัดเจน</t>
  </si>
  <si>
    <t>จำนวน</t>
  </si>
  <si>
    <t>ราคาต่อหน่วย</t>
  </si>
  <si>
    <t>รวมเงิน</t>
  </si>
  <si>
    <t>เหตุผลความจำเป็น</t>
  </si>
  <si>
    <t>หน่วย</t>
  </si>
  <si>
    <t>รายการ</t>
  </si>
  <si>
    <t>ที่มีอยู่</t>
  </si>
  <si>
    <t>ที่ขอ</t>
  </si>
  <si>
    <t>เลขที่แบบแปลน</t>
  </si>
  <si>
    <t>(ตาราง2)</t>
  </si>
  <si>
    <t>(ตาราง 4)</t>
  </si>
  <si>
    <t>1.เงินเดือน</t>
  </si>
  <si>
    <t>(ตารางที่ 5)</t>
  </si>
  <si>
    <t>1.ค่าซ่อมแซม</t>
  </si>
  <si>
    <t>(ตารางที่ 6)</t>
  </si>
  <si>
    <t>1.ค่าครุภัณฑ์สำนักงาน</t>
  </si>
  <si>
    <t>(ตารางที่7)</t>
  </si>
  <si>
    <t>2.ค่าครุภัณฑ์ทางการแพทย์</t>
  </si>
  <si>
    <t>3.ค่ายานพาหนะ</t>
  </si>
  <si>
    <t>4.ค่าสิ่งก่อสร้าง</t>
  </si>
  <si>
    <t>(ลงชื่อ)..............................................ผู้เสนอ</t>
  </si>
  <si>
    <t>จึงเรียนมาเพื่อโปรดพิจารณาอนุมัติ</t>
  </si>
  <si>
    <t>ตารางที่ 5 แผนงบบุคลากร</t>
  </si>
  <si>
    <t>1.เงินเดือน(จากเงินบำรุง)</t>
  </si>
  <si>
    <t>2.ครุภัณฑ์ทางการแพทย์</t>
  </si>
  <si>
    <t>4.สิ่งก่อสร้าง</t>
  </si>
  <si>
    <t xml:space="preserve">หมายเหตุ </t>
  </si>
  <si>
    <t>(ตาราง1)(สรุปวงเงินทั้งหมดของหน่วยบริการ)</t>
  </si>
  <si>
    <t>3.1จำนวนเงิน</t>
  </si>
  <si>
    <t>2.ยานพาหนะ</t>
  </si>
  <si>
    <t>3.สิ่งก่อสร้าง</t>
  </si>
  <si>
    <t>1.1ค่าซ่อมแซม</t>
  </si>
  <si>
    <t>รวมงบประมาณทั้งสิ้น</t>
  </si>
  <si>
    <t>2.1ค่าซ่อมแซม</t>
  </si>
  <si>
    <t>3.1ค่าซ่อมแซม</t>
  </si>
  <si>
    <t>ผู้รับผิดชอบ</t>
  </si>
  <si>
    <t>ไตรมาส 1</t>
  </si>
  <si>
    <t>ไตรมาส 2</t>
  </si>
  <si>
    <t>ไตรมาส 3</t>
  </si>
  <si>
    <t>ไตรมาส 4</t>
  </si>
  <si>
    <t>จังหวัดยะลา</t>
  </si>
  <si>
    <t>1.1วัสดุสำนักงาน</t>
  </si>
  <si>
    <t>1.2วัสดุงานบ้านงานครัว</t>
  </si>
  <si>
    <t>1.3วัสดุคอมพิวเตอร์</t>
  </si>
  <si>
    <t>1.4วัสดุงานก่อสร้าง</t>
  </si>
  <si>
    <t>จำนวนคน</t>
  </si>
  <si>
    <t>รวมเงินงบประมาณทั้งสิ้น(1+2+3+4)</t>
  </si>
  <si>
    <t>รายการซ่อมแซม</t>
  </si>
  <si>
    <t xml:space="preserve">4.ค่าซ่อมแซม        </t>
  </si>
  <si>
    <t>รวมเงิน(1.1+2.1+3.1)</t>
  </si>
  <si>
    <t xml:space="preserve">3.ค่า OT </t>
  </si>
  <si>
    <t>1.ค่าวัสดุ(จำนวนเงิน)</t>
  </si>
  <si>
    <t>2.ค่าใช้สอย(จำนวนเงิน)</t>
  </si>
  <si>
    <t>3.ค่าสาธารณูปโภค(จำนวนเงิน)</t>
  </si>
  <si>
    <t>3.1 ไฟฟ้า</t>
  </si>
  <si>
    <t>3.2 น้ำประปา</t>
  </si>
  <si>
    <t>4.ค่ายาและเวชภัณฑ์ที่ไม่ใช่ยา(จำนวนเงิน)</t>
  </si>
  <si>
    <t>4.1 ค่ายา</t>
  </si>
  <si>
    <t>2. ค่าใช้สอย</t>
  </si>
  <si>
    <t>3.ค่าสาธารณูปโภค</t>
  </si>
  <si>
    <t>ระยะเวลา(ระบุเดือน)</t>
  </si>
  <si>
    <t>(ตารางที่ 8)</t>
  </si>
  <si>
    <t>วัตถุประสงค์ของโครงการ</t>
  </si>
  <si>
    <t>ตัวชี้วัดระดับวัตถุประสงค์ของโครงการ</t>
  </si>
  <si>
    <t>ชื่อโครงการ</t>
  </si>
  <si>
    <t>พื้นที่ดำเนินการ</t>
  </si>
  <si>
    <t>เป้าหมาย</t>
  </si>
  <si>
    <t>เชิงปริมาณ</t>
  </si>
  <si>
    <t>รายละเอียด</t>
  </si>
  <si>
    <t>แหล่งงบประมาณ</t>
  </si>
  <si>
    <t>รวมงบ</t>
  </si>
  <si>
    <t>กลุ่มงานพัฒนายุทธศาสตร์สาธารณสุข สสจ.ยะลา</t>
  </si>
  <si>
    <t>1.4 ร้อยละเงินที่จ่ายเกินแผน</t>
  </si>
  <si>
    <t>1.3จ่ายเกินแผนที่กำหนดไว้</t>
  </si>
  <si>
    <t>ตารางที่ 5 แผนงบบุคลากร(ต่อ 1)</t>
  </si>
  <si>
    <t>2.1 งบตามแผน</t>
  </si>
  <si>
    <t>2.2 จ่ายจริง</t>
  </si>
  <si>
    <t>3.1 งบตามแผน</t>
  </si>
  <si>
    <t>3.2 จ่ายจริง</t>
  </si>
  <si>
    <t>จำนวนโครงการ</t>
  </si>
  <si>
    <t>งบประมาณที่รับจัดสรร(บาท)</t>
  </si>
  <si>
    <t>ประเภทของโครงการ</t>
  </si>
  <si>
    <t>ตารางที่ 8</t>
  </si>
  <si>
    <t>ยุทธศาสตร์หน่วยงาน</t>
  </si>
  <si>
    <t>ยุทธศาสตร์พัฒนาระบบสุขภาพจ.ยะลา</t>
  </si>
  <si>
    <t>ปัญหาสำคัญของพื้นที่</t>
  </si>
  <si>
    <t>นโยบายเร่งด่วนและปัญหาระดับชาติ</t>
  </si>
  <si>
    <t>นโยบายของกระทรวง/กรม/เขต/งานประจำที่ต้องใช้เงิน</t>
  </si>
  <si>
    <t xml:space="preserve">                                 (  ) 5.นโยบายของกระทรวง/กรม/เขต/งานประจำที่ต้องใช้เงิน</t>
  </si>
  <si>
    <t>2.แผนกันเงินสำรอง(งบกลาง  กันไว้ฉุกเฉินกรณีจำเป็นเร่งด่วน)</t>
  </si>
  <si>
    <t>4.ประเภทของโครงการ</t>
  </si>
  <si>
    <t>สถานะงบดุล</t>
  </si>
  <si>
    <t>สรุปสถานะงบดุล</t>
  </si>
  <si>
    <t>คงเหลือ</t>
  </si>
  <si>
    <t>กลยุทธ/กิจกรรมหลัก</t>
  </si>
  <si>
    <t>ยุทธศาสตร์กระทรวง/จังหวัด/สสจ./จชต./เขตตรวจราชการ/หน่วยงาน</t>
  </si>
  <si>
    <t>ตัวชี้วัด กิจกรรม</t>
  </si>
  <si>
    <t xml:space="preserve">    4.1 ปัญหาสำคัญของพื้นที่</t>
  </si>
  <si>
    <t xml:space="preserve">    4.2 ยุทธศาสตร์หน่วยงาน</t>
  </si>
  <si>
    <t xml:space="preserve">    4.3 ยุทธศาสตร์พัฒนาระบบสุขภาพจ.ยะลา</t>
  </si>
  <si>
    <t xml:space="preserve">    4.4 นโยบายเร่งด่วนและปัญหาระดับชาติ</t>
  </si>
  <si>
    <t>รวม(ตารางที่ 4 - 8)</t>
  </si>
  <si>
    <t>รวม (3.1)</t>
  </si>
  <si>
    <t>รวม (3.2)</t>
  </si>
  <si>
    <t>รวม (3.3)</t>
  </si>
  <si>
    <t>รวม (3.4)</t>
  </si>
  <si>
    <t>รวม (4.1-4.5)</t>
  </si>
  <si>
    <t>รวม  (3),(4)</t>
  </si>
  <si>
    <t xml:space="preserve">     3.1 แผนงบดำเนินงาน</t>
  </si>
  <si>
    <t xml:space="preserve">     3.2 แผนงบบุคลากร</t>
  </si>
  <si>
    <t xml:space="preserve">    3.3 แผนงบบริหารสินทรัพย์(งบลงทุนเก่า)</t>
  </si>
  <si>
    <t xml:space="preserve">    3.4  แผนงบลงทุน (ลงทุนใหม่)</t>
  </si>
  <si>
    <t xml:space="preserve">    4.5  นโยบายของกระทรวง/กรม/เขต/งานประจำที่ต้องใช้เงิน</t>
  </si>
  <si>
    <t>(1)-(2+3)</t>
  </si>
  <si>
    <t>2.1จำนวนเงิน</t>
  </si>
  <si>
    <t>4.2 เวชภัณฑ์ที่ไม่ใช่ยา</t>
  </si>
  <si>
    <t xml:space="preserve">ตารางที่ 3 สรุปการเบิก-จ่ายเงินบำรุงย้อนหลัง 3 ปี </t>
  </si>
  <si>
    <t xml:space="preserve"> รายละเอียดแนบท้ายตาราง</t>
  </si>
  <si>
    <t>1.(ลงชื่อ).........................................ผู้เห็นชอบ</t>
  </si>
  <si>
    <t xml:space="preserve">                          2.(ลงชื่อ)....................................................ผู้อนุมัติ</t>
  </si>
  <si>
    <t xml:space="preserve"> เป็นเงินทั้งสิ้น  (บาท)</t>
  </si>
  <si>
    <t>ค่าซ่อมแซม: รายการครุภัณฑ์สำนักงาน/การแพทย์/สิ่งก่อสร้าง ที่มีสภาพชำรุดสามารถซ่อมแซมและมีความคุ้มค่าในการใช้ ประโยชน์ (จะต้องดำเนินการให้แล้วเสร็จภายในปีงบประมาณนั้นๆเท่านั้น)</t>
  </si>
  <si>
    <t>การจัดหาทดแทน: รายการครุภัณฑ์สำนักงาน/ทางการแพทย์ที่มีสภาพชำรุดไม่สามารถซ่อมแซมได้แล้ว แต่จำเป็นต้องใช้ประโยชน์เร่งด่วน และวงเงินไม่สูงเกินศักยภาพ</t>
  </si>
  <si>
    <t>โดยจำแนกรายการแต่ละประเภทแนบ เช่นค่าซ่อมแซม ครุภัณฑ์สำนักงานกี่รายการ  ค่าครุภัณฑ์ทางการแพทย์กี่รายการ ฯลฯ</t>
  </si>
  <si>
    <t>3.3 โทรศัพท์</t>
  </si>
  <si>
    <t>รวม      (3.1-3.5)</t>
  </si>
  <si>
    <t>4.4วัสดุวิทยาศาสตร์การแพทย์</t>
  </si>
  <si>
    <t>4.6 วัสดุ Lab</t>
  </si>
  <si>
    <t>สถานะทางการเงินของหน่วยงานที่สามารถดำเนินการจัดซื้อได้ กรณีการจัดซิ้อครุภัณฑ์ รพ.สต. ไม่ควรเกินวงเงิน 50,000  บาท สำหรับสิ่งก่อสร้าง ไม่ควรเกินวงเงิน 100,000  บาท</t>
  </si>
  <si>
    <t>(ยกเว้นหน่วยงานมีเงินบำรุงเกินดุลมาก)</t>
  </si>
  <si>
    <t>4.ค่ายาและเวชภัณฑ์ที่ไม่ใช่ยา</t>
  </si>
  <si>
    <t>1. ผชช.ว./ผชช.ส/จบส. ลงนามเห็นชอบ</t>
  </si>
  <si>
    <t>2. นายแพทย์สาธารณสุขจังหวัด ลงนามอนุมัติแผน</t>
  </si>
  <si>
    <t>5.ค่าใช้จ่ายอื่นๆ ระบุ.......</t>
  </si>
  <si>
    <t>1. ค่าวัสดุ</t>
  </si>
  <si>
    <t>(4) รายรับแรงงานต่างด้าว</t>
  </si>
  <si>
    <t>1.5วัสดุงานเกษตร</t>
  </si>
  <si>
    <t>1.6วัสดุยานพาหนะและขนส่ง</t>
  </si>
  <si>
    <t>1.8 วัสดุโฆษณาและเผยแพร่</t>
  </si>
  <si>
    <t>1.9 วัสดุไฟฟ้าและวิทยุ</t>
  </si>
  <si>
    <t>1.10 ค่าวัสดุทั่วไปที่ไม่อยู่ในกลุ่ม (1.1-1.9)</t>
  </si>
  <si>
    <t>(5) รายรับค่ารักษา   พยาบาล/ค่าบริการอื่นที่เรียกเก็บจากผู้ป่วยที่ไม่ใช้สิทธิใดๆ</t>
  </si>
  <si>
    <t>รวม (1.1-1.10)</t>
  </si>
  <si>
    <t xml:space="preserve">5.ค่าใช้จ่ายอื่นๆ </t>
  </si>
  <si>
    <t>รวมทั้งสิ้น (1-5)</t>
  </si>
  <si>
    <t xml:space="preserve">                                                                                                   </t>
  </si>
  <si>
    <t>2.1 พยาบาล</t>
  </si>
  <si>
    <t>2.2 บุคลากรอื่นๆ</t>
  </si>
  <si>
    <t>3.1 พยาบาล</t>
  </si>
  <si>
    <t>3.2 บุคลากรอื่นๆ</t>
  </si>
  <si>
    <t>ค่าตอบแทน ข้อ 2.  หมายถึง  ค่าเบี้ยเลี้ยงเหมาจ่าย,ค่าเวรผลัด,ค่าสปพ.พตส.,ค่าไม่ทำเวช</t>
  </si>
  <si>
    <t>ตารางที่ 5 แผนงบบุคลากร (ต่อ 2)</t>
  </si>
  <si>
    <t>5.งบพัฒนาบุคลากร</t>
  </si>
  <si>
    <t>แนบตารางที่ 6. แผนงบบริหารสินทรัพย์ (งบลงทุนเก่า)</t>
  </si>
  <si>
    <t>ตารางที่ 7  แผนงบลงทุน (ใหม่)</t>
  </si>
  <si>
    <t>แนบตารางที่ 7. แผนงบลงทุน (ใหม่)</t>
  </si>
  <si>
    <t xml:space="preserve">    เป็นเงินทั้งสิ้น  (บาท)</t>
  </si>
  <si>
    <t xml:space="preserve">                              (  ) 5. โครงการตามนโยบายของกระทรวง/กรม/เขต/งานประจำที่ต้องใช้เงิน</t>
  </si>
  <si>
    <t>ฉบับปรับ ไตรมาส 3,4</t>
  </si>
  <si>
    <t>5.จัดหาทดแทน</t>
  </si>
  <si>
    <t>รวมเงิน(1.2+2.2)</t>
  </si>
  <si>
    <t>รายการทดแทน</t>
  </si>
  <si>
    <t>รายละเอียดรายการ สิ่งก่อสร้าง ซ่อมแซม</t>
  </si>
  <si>
    <t>รายการสิ่งก่อสร้างที่ขอซ่อมแซม(ระบุรายละเอียดประมาณการอื่นๆให้ชัดเจน)</t>
  </si>
  <si>
    <t>หน้า</t>
  </si>
  <si>
    <t>ตารางที่ 1  แผนประมาณการรายได้</t>
  </si>
  <si>
    <t>หน้าที่ 1</t>
  </si>
  <si>
    <t>หน้าที่ 2</t>
  </si>
  <si>
    <t>หน้าที่ 1/1</t>
  </si>
  <si>
    <t>หน้าที่ 3</t>
  </si>
  <si>
    <t>หน้าที่ 4</t>
  </si>
  <si>
    <t>1.ค่าวัสดุ(จำนวนเงิน) ต่อ</t>
  </si>
  <si>
    <t>3.แผนการบริหารจัดการงบประมาณของ สถานบริการ(รายจ่าย)</t>
  </si>
  <si>
    <t>รวม  (3)-(4)</t>
  </si>
  <si>
    <t>ตารางที่4 แผนงบดำเนินงาน</t>
  </si>
  <si>
    <t>หน้าที่ 5</t>
  </si>
  <si>
    <t>หน้าที่ 6</t>
  </si>
  <si>
    <t>หน้าที่ 7</t>
  </si>
  <si>
    <t>หน้าที่ 8</t>
  </si>
  <si>
    <t>หน้าที่ 9</t>
  </si>
  <si>
    <t>หน้าที่ 10</t>
  </si>
  <si>
    <t>หน้าที่ 11</t>
  </si>
  <si>
    <t>หน้าที่ 12</t>
  </si>
  <si>
    <t>หน้าที่ 13</t>
  </si>
  <si>
    <t>หน้าที่ 14</t>
  </si>
  <si>
    <t>หน้าที่ 14/1</t>
  </si>
  <si>
    <t>หน้าที่ 14/2</t>
  </si>
  <si>
    <t>หมายเหตุ หากแยกเป็นราย รพ.สต. ลำดับหน้าเป็น 14/3.1-14/3…………..</t>
  </si>
  <si>
    <t>หมายเหตุ หากแยกเป็นราย รพ.สต. ลำดับหน้าเป็น 14/1.1-14/1…………..</t>
  </si>
  <si>
    <t>หมายเหตุ หากแยกเป็นราย รพ.สต. ลำดับหน้าเป็น 14/2.1-14/2.…………..</t>
  </si>
  <si>
    <t>หน้าที่ 15</t>
  </si>
  <si>
    <t>หมายเหตุ หากแยกเป็นราย รพ.สต. ลำดับหน้าเป็น 15/1.1-15/1.…………..</t>
  </si>
  <si>
    <t>หมายเหตุ หากแยกเป็นราย รพ.สต. ลำดับหน้าเป็น 15/2.1-15/2.…………..</t>
  </si>
  <si>
    <t>หน้าที่ 16</t>
  </si>
  <si>
    <t>หน้าที่ 16/1</t>
  </si>
  <si>
    <t xml:space="preserve">                                  </t>
  </si>
  <si>
    <t>ตารางที่ 2 แผนกันเงินสำรอง</t>
  </si>
  <si>
    <t>หน้าที่ 1/3</t>
  </si>
  <si>
    <t>4-5</t>
  </si>
  <si>
    <t>6-7</t>
  </si>
  <si>
    <t>8</t>
  </si>
  <si>
    <t>9</t>
  </si>
  <si>
    <t>10</t>
  </si>
  <si>
    <t>เจ้าของงบประมาณ : แผนของ รพ.สต เงินบำรุง ที่คาดว่าจะได้รับและจำนวนเงินที่บรรจุอยู่ในรายได้ของแผนการเงินการคลังเท่านั้น</t>
  </si>
  <si>
    <t>รวมทั้งสิ้น(1-8)</t>
  </si>
  <si>
    <t>ครุภัณฑ์สำนักงาน</t>
  </si>
  <si>
    <t>ครุภัณฑ์ทางการแพทย์</t>
  </si>
  <si>
    <t>แผนเงินบำรุง ของเครือข่ายบริการสุขภาพ</t>
  </si>
  <si>
    <t>แนบประมาณการรายได้อื่น  (ข้อ 8)</t>
  </si>
  <si>
    <t xml:space="preserve">                   รายละเอียดรายได้อื่น  </t>
  </si>
  <si>
    <t>3.4 ค่าบริการสื่อสารและโทรคมนาคม(รวมค่าอินเตอร์เนต)</t>
  </si>
  <si>
    <t xml:space="preserve"> รวม(5.1-5.4)</t>
  </si>
  <si>
    <r>
      <t>ประเภทโครงการ</t>
    </r>
    <r>
      <rPr>
        <sz val="14"/>
        <rFont val="TH SarabunPSK"/>
        <family val="2"/>
      </rPr>
      <t xml:space="preserve"> (  ) 1.ปัญหาสำคัญของพื้นที่  (  ) 2.ยุทธศาสตร์หน่วยงาน (  ) 3.ยุทธศาสตร์ระบบสุขภาพจ.ยะลา (   ) 4.นโยบายเร่งด่วนและปัญหาระดับชาติ</t>
    </r>
  </si>
  <si>
    <t xml:space="preserve">8.รายรับอื่น                 </t>
  </si>
  <si>
    <t>1.5จ่ายต่ำกว่าแผนที่กำหนดไว้</t>
  </si>
  <si>
    <t>1.6 ร้อยละเงินที่จ่ายต่ำกว่าแผน</t>
  </si>
  <si>
    <t>2.ค่าตอบแทน(ฉบับ 10)</t>
  </si>
  <si>
    <t>4.งบ (ฉบับ 11) จากเงินบำรุง</t>
  </si>
  <si>
    <t>หน่วยงาน……รพ.สต.บ้านบุดี…..</t>
  </si>
  <si>
    <t>หน้าที่ 14/3.2</t>
  </si>
  <si>
    <t>หน้าที่ 14/3.5</t>
  </si>
  <si>
    <t>หน้าที่ 14/3.6</t>
  </si>
  <si>
    <t>หน้าที่ 14/3.7</t>
  </si>
  <si>
    <t>หน้าที่ 14/3.8</t>
  </si>
  <si>
    <t>หน้าที่ 14/3.9</t>
  </si>
  <si>
    <t>หน้าที่ 14/3.11</t>
  </si>
  <si>
    <t>หน้าที่ 14/3.12</t>
  </si>
  <si>
    <t>หน้าที่ 14/3.13</t>
  </si>
  <si>
    <t>หน้าที่ 14/3.14</t>
  </si>
  <si>
    <t>หน้าที่ 14/3.15</t>
  </si>
  <si>
    <t>หน้าที่ 14/3.16</t>
  </si>
  <si>
    <t>หน้าที่ 14/3.18</t>
  </si>
  <si>
    <t>หน่วยงาน ......รพ.สต.บ้านบุดี...............</t>
  </si>
  <si>
    <t>หน้าที่ 15/1.2</t>
  </si>
  <si>
    <t>หน้าที่ 15/1.5</t>
  </si>
  <si>
    <t>หน้าที่ 15/1.6</t>
  </si>
  <si>
    <t>หน้าที่ 15/1.7</t>
  </si>
  <si>
    <t>หน้าที่ 15/1.8</t>
  </si>
  <si>
    <t>หน้าที่ 15/1.9</t>
  </si>
  <si>
    <t>หน้าที่ 15/1.11</t>
  </si>
  <si>
    <t>หน้าที่ 15/1.12</t>
  </si>
  <si>
    <t>หน้าที่ 15/1.13</t>
  </si>
  <si>
    <t>หน้าที่ 15/1.14</t>
  </si>
  <si>
    <t>รวมทั้งสิ้น     -      รายการ</t>
  </si>
  <si>
    <t>หน้าที่ 15/2.1</t>
  </si>
  <si>
    <t>หน้าที่ 15/2.2</t>
  </si>
  <si>
    <t>หน้าที่ 15/2.3</t>
  </si>
  <si>
    <t>หน้าที่ 15/2.4</t>
  </si>
  <si>
    <t>หน้าที่ 15/2.5</t>
  </si>
  <si>
    <t>หน้าที่ 15/2.6</t>
  </si>
  <si>
    <t>หน้าที่ 15/2.7</t>
  </si>
  <si>
    <t>หน้าที่ 15/2.8</t>
  </si>
  <si>
    <t>หน้าที่ 15/2.9</t>
  </si>
  <si>
    <t>หน้าที่ 15/2.10</t>
  </si>
  <si>
    <t>หน้าที่ 15/2.11</t>
  </si>
  <si>
    <t>หน้าที่ 15/2.12</t>
  </si>
  <si>
    <t>หน้าที่ 15/2.13</t>
  </si>
  <si>
    <t>หน้าที่ 15/2.14</t>
  </si>
  <si>
    <t>10016 รพ.สต.บ้านบุดี</t>
  </si>
  <si>
    <t>10019 รพ.สต.บ้านทุ่งยามู</t>
  </si>
  <si>
    <t>10020 รพ.สต.ลิดล</t>
  </si>
  <si>
    <t>10021 รพ.สต.ท่าสาป</t>
  </si>
  <si>
    <t>10022 รพ.สต.ลำใหม่</t>
  </si>
  <si>
    <t>10023 รพ.สต.หน้าถ้ำ</t>
  </si>
  <si>
    <t>10028 รพ.สต.สะเตงนอก</t>
  </si>
  <si>
    <t>10029 รพ.สต.บ้านวังกระ</t>
  </si>
  <si>
    <t>10030 รพ.สต.ตาเซะ</t>
  </si>
  <si>
    <t>77684 รพ.สต.นิบงบารู</t>
  </si>
  <si>
    <t>รพ.สต.บ้านบุดี</t>
  </si>
  <si>
    <t>รพ.สต.บ้านทุ่งยามู</t>
  </si>
  <si>
    <t>รพ.สต.ลิดล</t>
  </si>
  <si>
    <t>รพ.สต.ท่าสาป</t>
  </si>
  <si>
    <t>รพ.สต.ลำใหม่</t>
  </si>
  <si>
    <t>รพ.สต.หน้าถ้ำ</t>
  </si>
  <si>
    <t>รพ.สต.สะเตงนอก</t>
  </si>
  <si>
    <t>รพ.สต.บ้านวังกระ</t>
  </si>
  <si>
    <t>รพ.สต.ตาเซะ</t>
  </si>
  <si>
    <t>รพ.สต.นิบงบารู</t>
  </si>
  <si>
    <t>หน้าที่ 1/1.5</t>
  </si>
  <si>
    <t>หน่วยงาน……รพ.สต.บ้านทุ่งยามู…..</t>
  </si>
  <si>
    <t>หน่วยงาน……รพ.สต.ลิดล…..</t>
  </si>
  <si>
    <t>หน่วยงาน……รพ.สต.ท่าสาป…..</t>
  </si>
  <si>
    <t>หน่วยงาน……รพ.สต.ลำใหม่…..</t>
  </si>
  <si>
    <t>หน่วยงาน……รพ.สต.หน้าถ้ำ…..</t>
  </si>
  <si>
    <t>หน่วยงาน……รพ.สต.สะเตงนอก…..</t>
  </si>
  <si>
    <t>หน่วยงาน……รพ.สต.บ้านวังกระ…..</t>
  </si>
  <si>
    <t>หน่วยงาน……รพ.สต.ตาเซะ…..</t>
  </si>
  <si>
    <t>หน่วยงาน……รพ.สต.นิบงบารู…..</t>
  </si>
  <si>
    <t>หน่วยงาน ...รพ.สต.บ้านทุ่งยามู...</t>
  </si>
  <si>
    <t>หน่วยงาน ...รพ.สต.ลิดล....</t>
  </si>
  <si>
    <t>หน่วยงาน ...รพ.สต.ท่าสาป....</t>
  </si>
  <si>
    <t>หน่วยงาน ....รพ.สต.ลำใหม่.....</t>
  </si>
  <si>
    <t>หน่วยงาน ....รพ.สต.หน้าถ้ำ...</t>
  </si>
  <si>
    <t>หน่วยงาน ....รพ.สต.สะเตงนอก.....</t>
  </si>
  <si>
    <t>หน่วยงาน .....รพ.สต.บ้านวังกระ...</t>
  </si>
  <si>
    <t>หน่วยงาน ....รพ.สต.ตาเซะ....</t>
  </si>
  <si>
    <t>หน่วยงาน ....รพ.สต.นิบงบารู....</t>
  </si>
  <si>
    <t>หน่วยงาน ……รพ.สต.บ้านบุดี.....</t>
  </si>
  <si>
    <t>หน่วยงาน ……รพ.สต.บ้านทุ่งยามู…</t>
  </si>
  <si>
    <t>หน่วยงาน ……รพ.สต.ลิดล……</t>
  </si>
  <si>
    <t>หน่วยงาน …รพ.สต.ท่าสาป……</t>
  </si>
  <si>
    <t>หน่วยงาน ……รพ.สต.ลำใหม่……</t>
  </si>
  <si>
    <t>หน่วยงาน …รพ.สต.หน้าถ้ำ…</t>
  </si>
  <si>
    <t>หน่วยงาน …รพ.สต.สะเตงนอก……</t>
  </si>
  <si>
    <t>หน่วยงาน …รพ.สต.บ้านวังกระ……</t>
  </si>
  <si>
    <t>หน่วยงาน …รพ.สต.ตาเซะ……</t>
  </si>
  <si>
    <t>หน่วยงาน ……รพ.สต.นิบงบารู……</t>
  </si>
  <si>
    <t>หน่วยงาน …รพ.สต.บ้านบุดี……</t>
  </si>
  <si>
    <t>หน่วยงาน …รพ.สต.บ้านทุ่งยามู……</t>
  </si>
  <si>
    <t>หน่วยงาน …รพ.สต.หน้าถ้ำ……</t>
  </si>
  <si>
    <t>หน่วยงาน ……รพ.สต.สะเตงนอก……</t>
  </si>
  <si>
    <t>หน่วยงาน …รพ.สต.บ้านวังกระ…</t>
  </si>
  <si>
    <t>หน่วยงาน ……รพ.สต.ตาเซะ……</t>
  </si>
  <si>
    <t>หน่วยงาน …รพ.สต.นิบงบารู……</t>
  </si>
  <si>
    <t xml:space="preserve">สำนักงานสาธารณสุขจังหวัดยะลา </t>
  </si>
  <si>
    <t>1.2จัดหาทดแทน</t>
  </si>
  <si>
    <t>2.2จัดหาทดแทน</t>
  </si>
  <si>
    <t>3.2จัดหาทดแทน</t>
  </si>
  <si>
    <t>ยานพาหนะ</t>
  </si>
  <si>
    <t>4.3 วัสดุการแพทย์/แพทย์แผนไทย/ม้วนกระดาษ</t>
  </si>
  <si>
    <t xml:space="preserve">  </t>
  </si>
  <si>
    <t>รวมจำนวนเงินทั้งสิ้น(1-5)</t>
  </si>
  <si>
    <t>2.ค่าตอบแทนฉบับ 10</t>
  </si>
  <si>
    <t>4.งบ (ฉบับ 11) ใช้จากเงินบำรุง</t>
  </si>
  <si>
    <t>5.ค่าใช้จ่ายอื่นๆ ระบุ.ข้อ 1 - ข้อ 4....</t>
  </si>
  <si>
    <t xml:space="preserve">       สาธารณสุขอำเภอเมืองยะลา</t>
  </si>
  <si>
    <t xml:space="preserve">          (นายบุญลือ  นวลจันทร์)</t>
  </si>
  <si>
    <t xml:space="preserve">   หมายเหตุ : งบกันสำรองจ่ายไม่เกินร้อยละ 10 ของเงินประมาณการรายได้แต่ละปี</t>
  </si>
  <si>
    <t>หมายเหตุ : รายการค่าวัสดุ   ควรแนบรายการ/จำนวนเงิน โดยพิจารณาการเบิก-จ่ายจากปีที่ผ่านมา</t>
  </si>
  <si>
    <t>1.7 วัสดุเชื้อเพลิงและหล่อลื่น</t>
  </si>
  <si>
    <t>หมายเหตุ : รายการค่าใช้สอย   ควรแนบรายการ/จำนวนเงิน โดยพิจารณาการเบิก-จ่ายจากปีที่ผ่านมา</t>
  </si>
  <si>
    <t>3.5 เก็บขยะ</t>
  </si>
  <si>
    <t>(7)  รายรับดอกเบี้ย ***ต้อง 2 เดือน</t>
  </si>
  <si>
    <t xml:space="preserve">4.7  อื่นๆ…..(ระบุ) </t>
  </si>
  <si>
    <t xml:space="preserve"> -</t>
  </si>
  <si>
    <t xml:space="preserve"> </t>
  </si>
  <si>
    <t>สสอ.เมืองยะลา</t>
  </si>
  <si>
    <t>00912 สสอ.เมืองยะลา</t>
  </si>
  <si>
    <t>หน่วยงาน……สสอ.เมืองยะลา…..</t>
  </si>
  <si>
    <t>หน่วยงาน ....สสอ.เมืองยะลา....</t>
  </si>
  <si>
    <t>หน่วยงาน ……สสอ.เมืองยะลา……</t>
  </si>
  <si>
    <t>หน่วยงาน …สสอ.เมืองยะลา……</t>
  </si>
  <si>
    <t>1.1พนักงานกระทรวง สธ.</t>
  </si>
  <si>
    <t xml:space="preserve">หมายเหตุ 1.หมายเลขที่ 2-5 เป็นค่าใช้จ่ายด้านการรักษาพยาบาลที่ได้รับการเบิกจ่ายคืนแก่สถานบริการ หรือเก็บได้จากผู้รับบริการ </t>
  </si>
  <si>
    <t xml:space="preserve">            2.สสอ.เมืองยะลา มีใช้บัญชีรับเงินงบประมาณ 1 บัญชี และรับเงินบำรุง 1 บัญชี ซึ่งทั้ง 2 บัญชีเป็นบัญชีประเภทกระแสรายวัน</t>
  </si>
  <si>
    <t>หน่วยงานเครือข่ายบริการสาธารณสุขอำเภอเมืองยะลา</t>
  </si>
  <si>
    <t>รวมจำนวน  ........  รายการ</t>
  </si>
  <si>
    <t>(3) ปี 2566</t>
  </si>
  <si>
    <t>ครุภัณฑ์คอมพิวเตอร์</t>
  </si>
  <si>
    <t>a</t>
  </si>
  <si>
    <t>(6) รายรับจากโรงพยาบาลโอนให้ + Fixed cost (แผนสนับสนุน รพ.สต.จาก รพ.)</t>
  </si>
  <si>
    <t>รวมทั้งสิ้น     1  รายการ</t>
  </si>
  <si>
    <t>รวมทั้งสิ้น     รายการ</t>
  </si>
  <si>
    <r>
      <t>หมายเหตุ</t>
    </r>
    <r>
      <rPr>
        <sz val="16"/>
        <rFont val="TH Sarabun New"/>
        <family val="2"/>
      </rPr>
      <t xml:space="preserve"> : จำนวนรายการของแต่ละสถานบริการจัดทำรายละเอียดแนบท้ายแผนฉบับนี้</t>
    </r>
  </si>
  <si>
    <t>]</t>
  </si>
  <si>
    <r>
      <t>หมายเหตุ</t>
    </r>
    <r>
      <rPr>
        <b/>
        <sz val="16"/>
        <rFont val="TH Sarabun New"/>
        <family val="2"/>
      </rPr>
      <t xml:space="preserve">   </t>
    </r>
    <r>
      <rPr>
        <sz val="16"/>
        <rFont val="TH Sarabun New"/>
        <family val="2"/>
      </rPr>
      <t xml:space="preserve">รายการที่  5  ประมาณการงบประมาณ ค่าใช้จ่ายในการเข้าร่วมประชุม อบรม ที่ส่งไปพัฒนาจากหน่วยงานภายนอก เช่นค่าลงทะเบียน ค่าที่พัก  ค่าเบี้ยงเลี้ยง </t>
    </r>
  </si>
  <si>
    <t xml:space="preserve">ค่าพาหนะเดินทาง เป็นต้น ต้องไม่ใช่แผนงานโครงการพัฒนาบุคลากรในหน่วยงานจัด ซึ่งแผนงานโครงการฯ หน่วยงานจัด ต้องอยู่ในแผนปฏิบัติราชการประจำปี </t>
  </si>
  <si>
    <t>ตารางที่ 6 แผนงบบริหารสินทรัพย์ (งบลงทุนเก่า)ปี 2567</t>
  </si>
  <si>
    <t>ส่วนงบลงทุนที่มีวงเงินสูงควรจัดทำแผนเรียงลำดับความสำคัญตามแผนใน Service Plan  โดยเสนอของบลงทุน UC,Non Uc จากเงินงบประมาณแต่ละปีต่อไป</t>
  </si>
  <si>
    <t>ประจำปีงบประมาณ    2568</t>
  </si>
  <si>
    <t>ตุลาคม 2567</t>
  </si>
  <si>
    <t>แผนเงินบำรุง ของสถานบริการเครือข่ายอำเภอเมืองยะลา ประจำปีงบประมาณ  2568</t>
  </si>
  <si>
    <t>1.ประมาณการรายได้ของหน่วยงาน ปีงบประมาณ  2568</t>
  </si>
  <si>
    <t>แผนเงินบำรุง ของสถานบริการเครือข่ายอำเภอเมืองยะลา ประจำปีงบประมาณ  2568 (ต่อ)</t>
  </si>
  <si>
    <t xml:space="preserve">       ประมาณการเงินบำรุง        ปีงบประมาณ  2568 (บาท)</t>
  </si>
  <si>
    <t>รวมรายจ่ายทั้งหมดปี 2568  (ข้อ 2 - 4)</t>
  </si>
  <si>
    <t>แผนเงินบำรุง ของสถานบริการเครือข่ายอำเภอเมืองยะลา ประจำปี  2568</t>
  </si>
  <si>
    <t>ประมาณการเงินบำรุงปีงบประมาณ  2568 (บาท)</t>
  </si>
  <si>
    <t>1.ประมาณการรายรับของหน่วยงานปีงบประมาณ    2568</t>
  </si>
  <si>
    <t>รวมรายจ่ายทั้งหมดปี 2568  (ข้อ2- 4)</t>
  </si>
  <si>
    <t xml:space="preserve">(2)รายรับค่ารักษาเบิกต้นสังกัด (ใบเสร็จ/ข้าราชการและรัฐวิสาหกิจ) </t>
  </si>
  <si>
    <t>(3 )รายรับประกันสังคม (รพ.โอน)</t>
  </si>
  <si>
    <t xml:space="preserve">(8)  รายรับอื่น      ( ผลรวมตามเอกสารแนบ1-2)   หน้าที่ 1/3  ***ไม่ซ้ำกับ (6)   </t>
  </si>
  <si>
    <t>(1)เงินบำรุง คงเหลือ ณ 30 ก.ย.67</t>
  </si>
  <si>
    <t>รายรับปี 2568</t>
  </si>
  <si>
    <t>ปี 2568</t>
  </si>
  <si>
    <t>(2) ปี 2565</t>
  </si>
  <si>
    <t>(3) ปี 2567</t>
  </si>
  <si>
    <t>รวม (4.1-4.7)</t>
  </si>
  <si>
    <t>4.5 วัสดุทันต กรรม</t>
  </si>
  <si>
    <t>5.2 ค่าเช่าที่ดินสำหรับที่จอดรถ</t>
  </si>
  <si>
    <t xml:space="preserve">บุคลากรอื่นๆ  ระบุตำแหน่ง..นวก. และ จพ.สธ...จำนวน................คน </t>
  </si>
  <si>
    <t>3. ค่าตอบแทน OT ( เวร นอกเวลาราชการหรือกรณีฉุกเฉิน ทำงานนอกเวลาราชการ)</t>
  </si>
  <si>
    <t>รายละเอียดค่าตอบแทน ฉ.10</t>
  </si>
  <si>
    <t>ชื่อ</t>
  </si>
  <si>
    <t>จำนวนเดือน</t>
  </si>
  <si>
    <t>รวมเป็น</t>
  </si>
  <si>
    <t>รายละเอียดค่า OT</t>
  </si>
  <si>
    <t>จำนวนเวร</t>
  </si>
  <si>
    <t>ค่าตอบแทนต่อเวร</t>
  </si>
  <si>
    <t>นวก. 650</t>
  </si>
  <si>
    <t>จพ. 520</t>
  </si>
  <si>
    <t>ลจ. 330</t>
  </si>
  <si>
    <t>รายละเอียดค่าตอบแทน ฉ.11</t>
  </si>
  <si>
    <t>รวมจำนวน  ....  รายการ</t>
  </si>
  <si>
    <t>1.ครุภัณฑ์สำนักงาน/ทางการแพทย์/คอมพิวเตอร์</t>
  </si>
  <si>
    <t>รายละเอียดรายการ ครุภัณฑ์คอมพิวเตอร์/สำนักงาน/ทางการแพทย์/ยานพาหนะ</t>
  </si>
  <si>
    <t>หน่วยงาน……รพ.สต.บ้านเนียง..</t>
  </si>
  <si>
    <t>หน่วยงาน……รพ.สต.บ้านตาสา…..</t>
  </si>
  <si>
    <t>หน่วยงาน……รพ.สต.บ้านบันนังบูโย…..</t>
  </si>
  <si>
    <t>1.ครุภัณฑ์สำนักงาน/คอมพิวเตอร์</t>
  </si>
  <si>
    <t>รวมทั้งสิ้น     -     รายการ</t>
  </si>
  <si>
    <t>รวมทั้งสิ้น     -  รายการ</t>
  </si>
  <si>
    <t>สรุปแผนปฏิบัติราชการ ปี 2568   งบเงินบำรุง</t>
  </si>
  <si>
    <t>ตารางที่  8  แผนปฏิบัติราชการ ประจำปี 2568    ของหน่วยงาน.........................................................................</t>
  </si>
  <si>
    <t>แผนปฏิบัติราชการ  ประจำปี 2568</t>
  </si>
  <si>
    <t>หน่วยงาน ……รพ.สต.บ้านบันนังบูโย……</t>
  </si>
  <si>
    <t>หน่วยงาน …รพ.สต.บ้านตาสา…</t>
  </si>
  <si>
    <t>หน่วยงาน …รพ.สต.บ้านเนียง……</t>
  </si>
  <si>
    <t>หน้าที่ 15/1.10</t>
  </si>
  <si>
    <t>หน่วยงาน …รพ.สต.บ้านบันนังบูโย……</t>
  </si>
  <si>
    <t>หน่วยงาน …รพ.สต.บ้านตาสา……</t>
  </si>
  <si>
    <t>หน้าที่ 15/1.4</t>
  </si>
  <si>
    <t>หน้าที่ 15/1.3</t>
  </si>
  <si>
    <t>หน้าที่ 15/1.1</t>
  </si>
  <si>
    <t>10025 รพ.สต.บ้านเนียง</t>
  </si>
  <si>
    <t>10026 รพ.สต.บ้านตาสา</t>
  </si>
  <si>
    <t>10027 รพ.สต.บ้านบันนังบูโย</t>
  </si>
  <si>
    <t>รพ.สต.บ้านบันนังบูโย</t>
  </si>
  <si>
    <t>รพ.สต.บ้านตาสา</t>
  </si>
  <si>
    <t>รพ.สต.บ้านเนียง</t>
  </si>
  <si>
    <t>หน่วยงาน ...รพ.สต.บ้านบันนังบูโย...</t>
  </si>
  <si>
    <t>หน่วยงาน ...รพ.สต.บ้านตาสา.....</t>
  </si>
  <si>
    <t>หน่วยงาน ...รพ.สต.บ้านเนียง..</t>
  </si>
  <si>
    <t>8.1  ระบุ…PPFS รายการของ ANC ทั้งหมด</t>
  </si>
  <si>
    <t>8.2  ระบุ…PPFS คัดกรอง HPV/Fit test</t>
  </si>
  <si>
    <t>8.3  ระบุ…PPFS การจ่ายยาสมุนไพร 9 รายการ+แพทย์แผนไทย</t>
  </si>
  <si>
    <t>8.4  ระบุ…PPFS ค่าฉีดวัคซีน</t>
  </si>
  <si>
    <t>8.5  ระบุ…PPFS รายการอื่นๆ</t>
  </si>
  <si>
    <t>8.6 ระบุ…รายรับสิทธิ อปท. (LGO)</t>
  </si>
  <si>
    <t>8.7 ระบุ…รับสนับสนุนแบบจ่ายขาดจาก รพ.สต.</t>
  </si>
  <si>
    <t>รวม   (8.1 - 8.7 )</t>
  </si>
  <si>
    <t>5.3 รายการอื่นๆ... ระบุ</t>
  </si>
  <si>
    <t>5.4  กันจ่ายเหลื่อมปี กรณีก่อหนี้ไว้แล้ว/มีใบเสร็จ ได้แก่ ค่าจ้าง ลจ. เดือน ก.ย., ค่า ฉ.10,ฉ.11 จัดซื้อจัดจ้างอื่นๆ และค่าสาธารณูปโภคของปีก่อน</t>
  </si>
  <si>
    <t>3. ค่าสาธารณูปโภค</t>
  </si>
  <si>
    <t>4. ค่ายาและเวชภัณฑ์ที่ไม่ใช่ยา</t>
  </si>
  <si>
    <t>5. ค่าใช้จ่ายอื่นๆ ระบุ......</t>
  </si>
  <si>
    <t>1. เงินเดือน</t>
  </si>
  <si>
    <t>2. ค่าตอบแทนฉบับ 10</t>
  </si>
  <si>
    <t xml:space="preserve">3. ค่า OT </t>
  </si>
  <si>
    <t>4. งบ (ฉบับ 11) ใช้จากเงินบำรุง</t>
  </si>
  <si>
    <t>5. งบพัฒนาบุคลากร</t>
  </si>
  <si>
    <t>1. ค่าซ่อมแซม</t>
  </si>
  <si>
    <t>2. จัดหาทดแทน</t>
  </si>
  <si>
    <t>1. ค่าครุภัณฑ์สำนักงาน</t>
  </si>
  <si>
    <t>2. ค่าครุภัณฑ์ทางการแพทย์</t>
  </si>
  <si>
    <t>3. ค่ายานพาหนะ</t>
  </si>
  <si>
    <t>4. ค่าสิ่งก่อสร้าง</t>
  </si>
  <si>
    <t>2.จัดหาทดแทน</t>
  </si>
  <si>
    <t>2.1 ค่าจ้างลูกจ้างเหมาบริการ รพ.สต.</t>
  </si>
  <si>
    <t>2.2 ค่าจ้างเหมาบริการตัดเย็บต่างๆ เช่น ผ้าปูเตียง/ปลอกหมอน/ผ้าปูต่างๆ/ผ้าห่อเซ็ท</t>
  </si>
  <si>
    <t>2.3 ค่าสมทบเงินประกันสังคม</t>
  </si>
  <si>
    <t>2.4 ค่าจ้างถ่ายเอกสาร/ปก Family Folder</t>
  </si>
  <si>
    <t>2.5  ค่าบำรุงรักษา..ผ้าม่านและระบบกรองน้ำ..</t>
  </si>
  <si>
    <t>2.6  ค่าเบี้ยประกันภัยและค่า พรบ. รถยนต์</t>
  </si>
  <si>
    <t>2.7 ปรับภูมิทัศน์และสวนหย่อม/จ้างงานสวน</t>
  </si>
  <si>
    <t>2.8  ค่าใช้จ่ายในการประชุม</t>
  </si>
  <si>
    <t xml:space="preserve">2.9 ค่าตรวจทางห้องปฏิบัติการ (มาตรฐาน Lab) </t>
  </si>
  <si>
    <t>2.10  อื่นๆระบุ…ค่าเติมเคมีดับเพลิง..</t>
  </si>
  <si>
    <t>2.11  อื่นๆระบุ..วัสดุและอุปกรณ์ในงานราชพิธี/พิธีการ..</t>
  </si>
  <si>
    <t>2.12  อื่นๆระบุ..ล้างแอร์..</t>
  </si>
  <si>
    <t>2.13  อื่นๆระบุ…ป้าย/บอร์ด/สติกเกอร์/สื่อต่างๆ...</t>
  </si>
  <si>
    <t>2.14  อื่นๆระบุ…ระบบไฟฟ้า</t>
  </si>
  <si>
    <t>2.15  อื่นๆระบุ…กำจัดปลวก…....</t>
  </si>
  <si>
    <t>2.16  อื่นๆระบุ…โปรแกรมป้องกันไวรัส...</t>
  </si>
  <si>
    <t>รวม   (2.1-2.16)</t>
  </si>
  <si>
    <t>5.1  สนับสนุนเป็นค่าจ้างลูกจ้างควบคุมโรค เก็บขยะติดเชื้อ และทำความสะอาด รวมทั้งค่าน้ำมันเชื้อเพลิง ซ่อมบำรุงรถยนต์และเครื่องมือที่เกี่ยวข้อง ในกิจกรรมส่วนกลางของเครือข่าย</t>
  </si>
  <si>
    <t>1.2 ลูกจ้างชั่วคราว</t>
  </si>
  <si>
    <t>1.3 .........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</si>
</sst>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฿&quot;* #,##0.00_-;\-&quot;฿&quot;* #,##0.00_-;_-&quot;฿&quot;* &quot;-&quot;??_-;_-@_-"/>
    <numFmt numFmtId="43" formatCode="_-* #,##0.00_-;\-* #,##0.00_-;_-* &quot;-&quot;??_-;_-@_-"/>
    <numFmt numFmtId="187" formatCode="_-* #,##0_-;\-* #,##0_-;_-* &quot;-&quot;??_-;_-@_-"/>
    <numFmt numFmtId="188" formatCode="#,##0_ ;\-#,##0\ "/>
    <numFmt numFmtId="189" formatCode="#,##0.00_ ;\-#,##0.00\ "/>
  </numFmts>
  <fonts count="39" x14ac:knownFonts="1">
    <font>
      <sz val="10"/>
      <name val="Arial"/>
      <charset val="222"/>
    </font>
    <font>
      <sz val="10"/>
      <name val="Arial"/>
      <charset val="22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TH SarabunPSK"/>
      <family val="2"/>
    </font>
    <font>
      <b/>
      <sz val="40"/>
      <name val="TH SarabunPSK"/>
      <family val="2"/>
    </font>
    <font>
      <b/>
      <sz val="36"/>
      <name val="TH SarabunPSK"/>
      <family val="2"/>
    </font>
    <font>
      <b/>
      <sz val="24"/>
      <name val="TH SarabunPSK"/>
      <family val="2"/>
    </font>
    <font>
      <b/>
      <sz val="20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8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b/>
      <u/>
      <sz val="16"/>
      <name val="TH SarabunPSK"/>
      <family val="2"/>
    </font>
    <font>
      <sz val="12"/>
      <name val="TH SarabunPSK"/>
      <family val="2"/>
    </font>
    <font>
      <sz val="36"/>
      <name val="TH SarabunPSK"/>
      <family val="2"/>
    </font>
    <font>
      <sz val="18"/>
      <name val="TH SarabunPSK"/>
      <family val="2"/>
    </font>
    <font>
      <sz val="16"/>
      <color indexed="10"/>
      <name val="TH SarabunPSK"/>
      <family val="2"/>
    </font>
    <font>
      <b/>
      <sz val="16"/>
      <color indexed="10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0"/>
      <name val="TH Sarabun New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4"/>
      <name val="TH Sarabun New"/>
      <family val="2"/>
    </font>
    <font>
      <b/>
      <u/>
      <sz val="16"/>
      <name val="TH Sarabun New"/>
      <family val="2"/>
    </font>
    <font>
      <b/>
      <i/>
      <sz val="16"/>
      <name val="TH Sarabun New"/>
      <family val="2"/>
    </font>
    <font>
      <b/>
      <sz val="10"/>
      <name val="TH Sarabun New"/>
      <family val="2"/>
    </font>
    <font>
      <sz val="12"/>
      <name val="TH Sarabun New"/>
      <family val="2"/>
    </font>
    <font>
      <b/>
      <sz val="12"/>
      <name val="TH Sarabun New"/>
      <family val="2"/>
    </font>
    <font>
      <sz val="16"/>
      <color theme="1"/>
      <name val="TH SarabunPSK"/>
      <family val="2"/>
    </font>
    <font>
      <b/>
      <sz val="16"/>
      <color rgb="FFFF0000"/>
      <name val="TH SarabunPSK"/>
      <family val="2"/>
    </font>
    <font>
      <sz val="14"/>
      <color theme="1"/>
      <name val="TH SarabunPSK"/>
      <family val="2"/>
    </font>
    <font>
      <sz val="2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</cellStyleXfs>
  <cellXfs count="572">
    <xf numFmtId="0" fontId="0" fillId="0" borderId="0" xfId="0"/>
    <xf numFmtId="0" fontId="6" fillId="0" borderId="0" xfId="0" applyFont="1"/>
    <xf numFmtId="44" fontId="7" fillId="0" borderId="0" xfId="7" applyFont="1" applyAlignment="1">
      <alignment vertical="center"/>
    </xf>
    <xf numFmtId="0" fontId="10" fillId="0" borderId="0" xfId="0" applyFont="1" applyAlignment="1">
      <alignment horizontal="center"/>
    </xf>
    <xf numFmtId="0" fontId="11" fillId="0" borderId="0" xfId="0" applyFont="1"/>
    <xf numFmtId="49" fontId="12" fillId="0" borderId="0" xfId="0" applyNumberFormat="1" applyFont="1" applyAlignment="1">
      <alignment horizontal="right" wrapText="1"/>
    </xf>
    <xf numFmtId="0" fontId="13" fillId="0" borderId="0" xfId="0" applyFont="1"/>
    <xf numFmtId="4" fontId="15" fillId="0" borderId="15" xfId="11" applyNumberFormat="1" applyFont="1" applyBorder="1" applyAlignment="1">
      <alignment horizontal="right"/>
    </xf>
    <xf numFmtId="4" fontId="15" fillId="0" borderId="2" xfId="11" applyNumberFormat="1" applyFont="1" applyBorder="1" applyAlignment="1">
      <alignment horizontal="right"/>
    </xf>
    <xf numFmtId="4" fontId="15" fillId="0" borderId="14" xfId="11" applyNumberFormat="1" applyFont="1" applyBorder="1" applyAlignment="1">
      <alignment horizontal="right"/>
    </xf>
    <xf numFmtId="0" fontId="14" fillId="0" borderId="0" xfId="0" applyFont="1" applyAlignment="1">
      <alignment horizontal="center"/>
    </xf>
    <xf numFmtId="0" fontId="14" fillId="0" borderId="0" xfId="0" applyFont="1"/>
    <xf numFmtId="4" fontId="15" fillId="0" borderId="12" xfId="0" applyNumberFormat="1" applyFont="1" applyBorder="1" applyAlignment="1">
      <alignment horizontal="right"/>
    </xf>
    <xf numFmtId="0" fontId="15" fillId="0" borderId="0" xfId="0" applyFont="1"/>
    <xf numFmtId="4" fontId="17" fillId="0" borderId="0" xfId="0" applyNumberFormat="1" applyFont="1"/>
    <xf numFmtId="0" fontId="11" fillId="0" borderId="0" xfId="0" applyFont="1" applyAlignment="1">
      <alignment horizontal="right"/>
    </xf>
    <xf numFmtId="0" fontId="15" fillId="0" borderId="12" xfId="0" applyFont="1" applyBorder="1" applyAlignment="1">
      <alignment horizontal="center"/>
    </xf>
    <xf numFmtId="0" fontId="15" fillId="0" borderId="12" xfId="0" applyFont="1" applyBorder="1"/>
    <xf numFmtId="0" fontId="19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applyFont="1" applyBorder="1"/>
    <xf numFmtId="187" fontId="19" fillId="0" borderId="1" xfId="1" applyNumberFormat="1" applyFont="1" applyBorder="1"/>
    <xf numFmtId="0" fontId="19" fillId="0" borderId="0" xfId="0" applyFont="1"/>
    <xf numFmtId="0" fontId="13" fillId="0" borderId="1" xfId="0" applyFont="1" applyBorder="1" applyAlignment="1">
      <alignment horizontal="center"/>
    </xf>
    <xf numFmtId="0" fontId="12" fillId="0" borderId="0" xfId="0" applyFont="1"/>
    <xf numFmtId="0" fontId="11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/>
    </xf>
    <xf numFmtId="43" fontId="15" fillId="0" borderId="12" xfId="10" applyFont="1" applyFill="1" applyBorder="1" applyAlignment="1">
      <alignment horizontal="right"/>
    </xf>
    <xf numFmtId="0" fontId="11" fillId="0" borderId="11" xfId="0" applyFont="1" applyBorder="1" applyAlignment="1">
      <alignment horizontal="center" vertical="center" wrapText="1"/>
    </xf>
    <xf numFmtId="43" fontId="15" fillId="0" borderId="12" xfId="1" applyFont="1" applyFill="1" applyBorder="1" applyAlignment="1">
      <alignment horizontal="right"/>
    </xf>
    <xf numFmtId="43" fontId="15" fillId="0" borderId="11" xfId="1" applyFont="1" applyBorder="1" applyAlignment="1">
      <alignment horizontal="right" vertical="top" wrapText="1"/>
    </xf>
    <xf numFmtId="43" fontId="15" fillId="0" borderId="12" xfId="1" applyFont="1" applyFill="1" applyBorder="1" applyAlignment="1">
      <alignment horizontal="right" vertical="center"/>
    </xf>
    <xf numFmtId="0" fontId="11" fillId="0" borderId="12" xfId="0" applyFont="1" applyBorder="1" applyAlignment="1">
      <alignment vertical="top" wrapText="1"/>
    </xf>
    <xf numFmtId="43" fontId="11" fillId="0" borderId="12" xfId="1" applyFont="1" applyFill="1" applyBorder="1" applyAlignment="1">
      <alignment horizontal="right" vertical="top" wrapText="1"/>
    </xf>
    <xf numFmtId="43" fontId="11" fillId="0" borderId="11" xfId="1" applyFont="1" applyBorder="1" applyAlignment="1">
      <alignment horizontal="right" vertical="top" wrapText="1"/>
    </xf>
    <xf numFmtId="43" fontId="11" fillId="0" borderId="9" xfId="1" applyFont="1" applyFill="1" applyBorder="1" applyAlignment="1">
      <alignment horizontal="right" vertical="top" wrapText="1"/>
    </xf>
    <xf numFmtId="4" fontId="11" fillId="0" borderId="0" xfId="0" applyNumberFormat="1" applyFont="1" applyAlignment="1">
      <alignment horizontal="right" vertical="top" wrapText="1"/>
    </xf>
    <xf numFmtId="0" fontId="16" fillId="0" borderId="0" xfId="0" applyFont="1" applyAlignment="1">
      <alignment horizontal="right"/>
    </xf>
    <xf numFmtId="43" fontId="15" fillId="0" borderId="11" xfId="1" applyFont="1" applyFill="1" applyBorder="1" applyAlignment="1">
      <alignment horizontal="right" vertical="top" wrapText="1"/>
    </xf>
    <xf numFmtId="0" fontId="11" fillId="0" borderId="1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 wrapText="1"/>
    </xf>
    <xf numFmtId="0" fontId="11" fillId="0" borderId="11" xfId="0" applyFont="1" applyBorder="1" applyAlignment="1">
      <alignment horizontal="center" wrapText="1"/>
    </xf>
    <xf numFmtId="0" fontId="20" fillId="0" borderId="0" xfId="0" applyFont="1"/>
    <xf numFmtId="43" fontId="11" fillId="0" borderId="12" xfId="1" applyFont="1" applyFill="1" applyBorder="1" applyAlignment="1">
      <alignment horizontal="center"/>
    </xf>
    <xf numFmtId="3" fontId="15" fillId="0" borderId="11" xfId="0" applyNumberFormat="1" applyFont="1" applyBorder="1" applyAlignment="1">
      <alignment horizontal="center" vertical="top" wrapText="1"/>
    </xf>
    <xf numFmtId="1" fontId="15" fillId="0" borderId="11" xfId="0" applyNumberFormat="1" applyFont="1" applyBorder="1" applyAlignment="1">
      <alignment horizontal="center" vertical="top" wrapText="1"/>
    </xf>
    <xf numFmtId="187" fontId="15" fillId="0" borderId="12" xfId="1" applyNumberFormat="1" applyFont="1" applyFill="1" applyBorder="1" applyAlignment="1">
      <alignment vertical="center" wrapText="1"/>
    </xf>
    <xf numFmtId="43" fontId="11" fillId="0" borderId="0" xfId="1" applyFont="1" applyFill="1" applyAlignment="1">
      <alignment horizontal="right"/>
    </xf>
    <xf numFmtId="43" fontId="11" fillId="0" borderId="11" xfId="1" applyFont="1" applyFill="1" applyBorder="1" applyAlignment="1">
      <alignment horizontal="center" vertical="top" wrapText="1"/>
    </xf>
    <xf numFmtId="43" fontId="11" fillId="0" borderId="11" xfId="1" applyFont="1" applyFill="1" applyBorder="1" applyAlignment="1">
      <alignment horizontal="right" vertical="top" wrapText="1"/>
    </xf>
    <xf numFmtId="43" fontId="11" fillId="0" borderId="0" xfId="1" applyFont="1" applyFill="1"/>
    <xf numFmtId="4" fontId="11" fillId="0" borderId="0" xfId="0" applyNumberFormat="1" applyFont="1"/>
    <xf numFmtId="0" fontId="21" fillId="0" borderId="0" xfId="0" applyFont="1"/>
    <xf numFmtId="0" fontId="11" fillId="0" borderId="10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wrapText="1"/>
    </xf>
    <xf numFmtId="0" fontId="11" fillId="0" borderId="10" xfId="0" applyFont="1" applyBorder="1" applyAlignment="1">
      <alignment horizontal="center" vertical="top" wrapText="1"/>
    </xf>
    <xf numFmtId="1" fontId="11" fillId="0" borderId="11" xfId="0" applyNumberFormat="1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0" fontId="11" fillId="0" borderId="12" xfId="0" applyFont="1" applyBorder="1"/>
    <xf numFmtId="0" fontId="11" fillId="0" borderId="18" xfId="0" applyFont="1" applyBorder="1" applyAlignment="1">
      <alignment horizontal="right"/>
    </xf>
    <xf numFmtId="43" fontId="15" fillId="0" borderId="11" xfId="1" applyFont="1" applyFill="1" applyBorder="1" applyAlignment="1">
      <alignment horizontal="right" vertical="center" wrapText="1"/>
    </xf>
    <xf numFmtId="43" fontId="11" fillId="0" borderId="12" xfId="1" applyFont="1" applyFill="1" applyBorder="1" applyAlignment="1">
      <alignment horizontal="right"/>
    </xf>
    <xf numFmtId="0" fontId="11" fillId="0" borderId="10" xfId="0" applyFont="1" applyBorder="1" applyAlignment="1">
      <alignment horizontal="center" vertical="center"/>
    </xf>
    <xf numFmtId="0" fontId="15" fillId="0" borderId="0" xfId="0" applyFont="1" applyAlignment="1">
      <alignment horizontal="right"/>
    </xf>
    <xf numFmtId="0" fontId="23" fillId="0" borderId="0" xfId="0" applyFont="1"/>
    <xf numFmtId="4" fontId="15" fillId="0" borderId="11" xfId="0" applyNumberFormat="1" applyFont="1" applyBorder="1" applyAlignment="1">
      <alignment horizontal="right" vertical="top" wrapText="1"/>
    </xf>
    <xf numFmtId="4" fontId="11" fillId="0" borderId="11" xfId="0" applyNumberFormat="1" applyFont="1" applyBorder="1" applyAlignment="1">
      <alignment horizontal="right" vertical="top" wrapText="1"/>
    </xf>
    <xf numFmtId="4" fontId="22" fillId="0" borderId="0" xfId="0" applyNumberFormat="1" applyFont="1"/>
    <xf numFmtId="4" fontId="6" fillId="0" borderId="0" xfId="0" applyNumberFormat="1" applyFont="1"/>
    <xf numFmtId="0" fontId="11" fillId="0" borderId="18" xfId="0" applyFont="1" applyBorder="1" applyAlignment="1">
      <alignment wrapText="1"/>
    </xf>
    <xf numFmtId="4" fontId="15" fillId="0" borderId="12" xfId="1" applyNumberFormat="1" applyFont="1" applyFill="1" applyBorder="1" applyAlignment="1">
      <alignment horizontal="center"/>
    </xf>
    <xf numFmtId="4" fontId="15" fillId="0" borderId="12" xfId="1" applyNumberFormat="1" applyFont="1" applyFill="1" applyBorder="1" applyAlignment="1">
      <alignment horizontal="right"/>
    </xf>
    <xf numFmtId="4" fontId="11" fillId="0" borderId="12" xfId="0" applyNumberFormat="1" applyFont="1" applyBorder="1"/>
    <xf numFmtId="0" fontId="19" fillId="0" borderId="1" xfId="0" applyFont="1" applyBorder="1" applyAlignment="1">
      <alignment horizontal="right"/>
    </xf>
    <xf numFmtId="0" fontId="12" fillId="0" borderId="11" xfId="0" applyFont="1" applyBorder="1" applyAlignment="1">
      <alignment horizontal="left" vertical="top" wrapText="1"/>
    </xf>
    <xf numFmtId="0" fontId="12" fillId="0" borderId="11" xfId="0" applyFont="1" applyBorder="1" applyAlignment="1">
      <alignment horizontal="center" vertical="top" wrapText="1"/>
    </xf>
    <xf numFmtId="43" fontId="15" fillId="0" borderId="11" xfId="10" applyFont="1" applyFill="1" applyBorder="1" applyAlignment="1">
      <alignment horizontal="right" vertical="top" wrapText="1"/>
    </xf>
    <xf numFmtId="43" fontId="15" fillId="0" borderId="11" xfId="10" applyFont="1" applyFill="1" applyBorder="1" applyAlignment="1">
      <alignment vertical="top" wrapText="1"/>
    </xf>
    <xf numFmtId="43" fontId="15" fillId="0" borderId="11" xfId="10" applyFont="1" applyBorder="1" applyAlignment="1">
      <alignment horizontal="right" vertical="top" wrapText="1"/>
    </xf>
    <xf numFmtId="0" fontId="15" fillId="0" borderId="0" xfId="0" applyFont="1" applyAlignment="1">
      <alignment vertical="center"/>
    </xf>
    <xf numFmtId="4" fontId="11" fillId="0" borderId="12" xfId="0" applyNumberFormat="1" applyFont="1" applyBorder="1" applyAlignment="1">
      <alignment vertical="center"/>
    </xf>
    <xf numFmtId="0" fontId="11" fillId="0" borderId="12" xfId="0" applyFont="1" applyBorder="1" applyAlignment="1">
      <alignment horizontal="center" vertical="center"/>
    </xf>
    <xf numFmtId="43" fontId="15" fillId="0" borderId="12" xfId="10" applyFont="1" applyFill="1" applyBorder="1" applyAlignment="1">
      <alignment horizontal="right" vertical="center"/>
    </xf>
    <xf numFmtId="43" fontId="15" fillId="0" borderId="11" xfId="10" applyFont="1" applyFill="1" applyBorder="1" applyAlignment="1">
      <alignment horizontal="right" vertical="center" wrapText="1"/>
    </xf>
    <xf numFmtId="43" fontId="15" fillId="0" borderId="12" xfId="10" applyFont="1" applyBorder="1" applyAlignment="1">
      <alignment horizontal="right" vertical="top" wrapText="1"/>
    </xf>
    <xf numFmtId="0" fontId="11" fillId="0" borderId="9" xfId="0" applyFont="1" applyBorder="1" applyAlignment="1">
      <alignment horizontal="center" vertical="center"/>
    </xf>
    <xf numFmtId="43" fontId="15" fillId="4" borderId="11" xfId="10" applyFont="1" applyFill="1" applyBorder="1" applyAlignment="1">
      <alignment horizontal="right" vertical="top" wrapText="1"/>
    </xf>
    <xf numFmtId="43" fontId="15" fillId="0" borderId="1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left" vertical="center"/>
    </xf>
    <xf numFmtId="4" fontId="11" fillId="0" borderId="12" xfId="0" applyNumberFormat="1" applyFont="1" applyBorder="1" applyAlignment="1">
      <alignment horizontal="right" vertical="center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43" fontId="33" fillId="0" borderId="12" xfId="10" applyFont="1" applyFill="1" applyBorder="1" applyAlignment="1">
      <alignment horizontal="right"/>
    </xf>
    <xf numFmtId="4" fontId="15" fillId="0" borderId="11" xfId="10" applyNumberFormat="1" applyFont="1" applyBorder="1" applyAlignment="1">
      <alignment horizontal="right" vertical="top" wrapText="1"/>
    </xf>
    <xf numFmtId="43" fontId="15" fillId="0" borderId="1" xfId="10" applyFont="1" applyFill="1" applyBorder="1" applyAlignment="1">
      <alignment horizontal="right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4" fontId="11" fillId="0" borderId="0" xfId="0" applyNumberFormat="1" applyFont="1" applyAlignment="1">
      <alignment vertical="center"/>
    </xf>
    <xf numFmtId="4" fontId="15" fillId="0" borderId="12" xfId="0" applyNumberFormat="1" applyFont="1" applyBorder="1" applyAlignment="1">
      <alignment horizontal="right" vertical="center" wrapText="1"/>
    </xf>
    <xf numFmtId="4" fontId="15" fillId="0" borderId="11" xfId="0" applyNumberFormat="1" applyFont="1" applyBorder="1" applyAlignment="1">
      <alignment horizontal="right" vertical="center" wrapText="1"/>
    </xf>
    <xf numFmtId="0" fontId="11" fillId="0" borderId="18" xfId="0" applyFont="1" applyBorder="1" applyAlignment="1">
      <alignment vertical="center" wrapText="1"/>
    </xf>
    <xf numFmtId="4" fontId="11" fillId="0" borderId="12" xfId="0" applyNumberFormat="1" applyFont="1" applyBorder="1" applyAlignment="1">
      <alignment vertical="center" wrapText="1"/>
    </xf>
    <xf numFmtId="0" fontId="11" fillId="0" borderId="12" xfId="0" applyFont="1" applyBorder="1" applyAlignment="1">
      <alignment vertical="center"/>
    </xf>
    <xf numFmtId="0" fontId="11" fillId="0" borderId="9" xfId="0" applyFont="1" applyBorder="1" applyAlignment="1">
      <alignment vertical="center"/>
    </xf>
    <xf numFmtId="4" fontId="11" fillId="0" borderId="9" xfId="10" applyNumberFormat="1" applyFont="1" applyFill="1" applyBorder="1" applyAlignment="1">
      <alignment horizontal="right" vertical="center"/>
    </xf>
    <xf numFmtId="4" fontId="11" fillId="0" borderId="12" xfId="10" applyNumberFormat="1" applyFont="1" applyFill="1" applyBorder="1" applyAlignment="1">
      <alignment horizontal="right" vertical="center"/>
    </xf>
    <xf numFmtId="0" fontId="11" fillId="0" borderId="19" xfId="0" applyFont="1" applyBorder="1" applyAlignment="1">
      <alignment horizontal="center" vertical="center"/>
    </xf>
    <xf numFmtId="0" fontId="11" fillId="0" borderId="12" xfId="0" applyFont="1" applyBorder="1" applyAlignment="1">
      <alignment horizontal="left" vertical="center" wrapText="1"/>
    </xf>
    <xf numFmtId="4" fontId="11" fillId="0" borderId="10" xfId="0" applyNumberFormat="1" applyFont="1" applyBorder="1" applyAlignment="1">
      <alignment horizontal="right" vertical="center" wrapText="1"/>
    </xf>
    <xf numFmtId="0" fontId="11" fillId="0" borderId="10" xfId="0" applyFont="1" applyBorder="1" applyAlignment="1">
      <alignment horizontal="left" vertical="center"/>
    </xf>
    <xf numFmtId="3" fontId="11" fillId="0" borderId="12" xfId="0" applyNumberFormat="1" applyFont="1" applyBorder="1" applyAlignment="1">
      <alignment horizontal="center" vertical="center"/>
    </xf>
    <xf numFmtId="0" fontId="11" fillId="0" borderId="18" xfId="0" applyFont="1" applyBorder="1" applyAlignment="1">
      <alignment horizontal="left" vertical="center"/>
    </xf>
    <xf numFmtId="0" fontId="11" fillId="0" borderId="18" xfId="0" applyFont="1" applyBorder="1" applyAlignment="1">
      <alignment horizontal="right" vertical="center"/>
    </xf>
    <xf numFmtId="0" fontId="15" fillId="0" borderId="0" xfId="0" applyFont="1" applyAlignment="1">
      <alignment horizontal="center" vertical="center"/>
    </xf>
    <xf numFmtId="43" fontId="15" fillId="0" borderId="9" xfId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vertical="center"/>
    </xf>
    <xf numFmtId="43" fontId="11" fillId="0" borderId="12" xfId="1" applyFont="1" applyFill="1" applyBorder="1" applyAlignment="1">
      <alignment vertical="center"/>
    </xf>
    <xf numFmtId="43" fontId="11" fillId="0" borderId="12" xfId="1" applyFont="1" applyFill="1" applyBorder="1" applyAlignment="1">
      <alignment horizontal="right" vertical="center"/>
    </xf>
    <xf numFmtId="43" fontId="11" fillId="0" borderId="11" xfId="1" applyFont="1" applyFill="1" applyBorder="1" applyAlignment="1">
      <alignment horizontal="right" vertical="center" wrapText="1"/>
    </xf>
    <xf numFmtId="43" fontId="11" fillId="0" borderId="12" xfId="1" applyFont="1" applyFill="1" applyBorder="1" applyAlignment="1">
      <alignment horizontal="right" vertical="center" wrapText="1"/>
    </xf>
    <xf numFmtId="4" fontId="15" fillId="0" borderId="0" xfId="0" applyNumberFormat="1" applyFont="1" applyAlignment="1">
      <alignment horizontal="right" vertical="center" wrapText="1"/>
    </xf>
    <xf numFmtId="4" fontId="11" fillId="0" borderId="11" xfId="0" applyNumberFormat="1" applyFont="1" applyBorder="1" applyAlignment="1">
      <alignment horizontal="right" vertical="center" wrapText="1"/>
    </xf>
    <xf numFmtId="0" fontId="11" fillId="0" borderId="0" xfId="0" applyFont="1" applyAlignment="1">
      <alignment horizontal="left" vertical="center"/>
    </xf>
    <xf numFmtId="0" fontId="11" fillId="0" borderId="24" xfId="0" applyFont="1" applyBorder="1" applyAlignment="1">
      <alignment vertical="center" wrapText="1"/>
    </xf>
    <xf numFmtId="43" fontId="11" fillId="0" borderId="0" xfId="0" applyNumberFormat="1" applyFont="1" applyAlignment="1">
      <alignment vertical="center"/>
    </xf>
    <xf numFmtId="0" fontId="11" fillId="0" borderId="11" xfId="0" applyFont="1" applyBorder="1" applyAlignment="1">
      <alignment horizontal="left" vertical="top" wrapText="1"/>
    </xf>
    <xf numFmtId="4" fontId="15" fillId="0" borderId="11" xfId="2" applyNumberFormat="1" applyFont="1" applyFill="1" applyBorder="1" applyAlignment="1">
      <alignment horizontal="right" vertical="center" wrapText="1"/>
    </xf>
    <xf numFmtId="43" fontId="15" fillId="0" borderId="11" xfId="1" applyFont="1" applyBorder="1" applyAlignment="1">
      <alignment horizontal="right" vertical="center" wrapText="1"/>
    </xf>
    <xf numFmtId="0" fontId="11" fillId="0" borderId="24" xfId="0" applyFont="1" applyBorder="1" applyAlignment="1">
      <alignment horizontal="left" vertical="top" wrapText="1"/>
    </xf>
    <xf numFmtId="189" fontId="15" fillId="0" borderId="12" xfId="2" applyNumberFormat="1" applyFont="1" applyFill="1" applyBorder="1" applyAlignment="1">
      <alignment horizontal="right" vertical="center"/>
    </xf>
    <xf numFmtId="0" fontId="15" fillId="0" borderId="0" xfId="0" applyFont="1" applyAlignment="1">
      <alignment horizontal="left" vertical="center"/>
    </xf>
    <xf numFmtId="3" fontId="15" fillId="0" borderId="11" xfId="0" applyNumberFormat="1" applyFont="1" applyBorder="1" applyAlignment="1">
      <alignment horizontal="center" vertical="center" wrapText="1"/>
    </xf>
    <xf numFmtId="1" fontId="15" fillId="0" borderId="11" xfId="0" applyNumberFormat="1" applyFont="1" applyBorder="1" applyAlignment="1">
      <alignment horizontal="center" vertical="center" wrapText="1"/>
    </xf>
    <xf numFmtId="1" fontId="11" fillId="0" borderId="11" xfId="0" applyNumberFormat="1" applyFont="1" applyBorder="1" applyAlignment="1">
      <alignment horizontal="center" vertical="center" wrapText="1"/>
    </xf>
    <xf numFmtId="43" fontId="11" fillId="0" borderId="11" xfId="1" applyFont="1" applyFill="1" applyBorder="1" applyAlignment="1">
      <alignment vertical="center" wrapText="1"/>
    </xf>
    <xf numFmtId="0" fontId="15" fillId="0" borderId="11" xfId="0" applyFont="1" applyBorder="1" applyAlignment="1">
      <alignment horizontal="center" vertical="center" wrapText="1"/>
    </xf>
    <xf numFmtId="3" fontId="11" fillId="0" borderId="11" xfId="0" applyNumberFormat="1" applyFont="1" applyBorder="1" applyAlignment="1">
      <alignment horizontal="center" vertical="center" wrapText="1"/>
    </xf>
    <xf numFmtId="43" fontId="11" fillId="0" borderId="11" xfId="1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2" fontId="15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right" vertical="center" wrapText="1"/>
    </xf>
    <xf numFmtId="4" fontId="11" fillId="0" borderId="0" xfId="0" applyNumberFormat="1" applyFont="1" applyAlignment="1">
      <alignment horizontal="right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24" xfId="0" applyNumberFormat="1" applyFont="1" applyBorder="1" applyAlignment="1">
      <alignment horizontal="right" vertical="center"/>
    </xf>
    <xf numFmtId="189" fontId="15" fillId="0" borderId="11" xfId="1" applyNumberFormat="1" applyFont="1" applyFill="1" applyBorder="1" applyAlignment="1">
      <alignment horizontal="right" vertical="top" wrapText="1"/>
    </xf>
    <xf numFmtId="2" fontId="11" fillId="0" borderId="11" xfId="0" applyNumberFormat="1" applyFont="1" applyBorder="1" applyAlignment="1">
      <alignment horizontal="right" vertical="top" wrapText="1"/>
    </xf>
    <xf numFmtId="0" fontId="14" fillId="0" borderId="12" xfId="0" applyFont="1" applyBorder="1" applyAlignment="1">
      <alignment horizontal="center" vertical="center" wrapText="1"/>
    </xf>
    <xf numFmtId="189" fontId="15" fillId="0" borderId="12" xfId="1" applyNumberFormat="1" applyFont="1" applyFill="1" applyBorder="1" applyAlignment="1">
      <alignment horizontal="right"/>
    </xf>
    <xf numFmtId="189" fontId="15" fillId="0" borderId="12" xfId="1" applyNumberFormat="1" applyFont="1" applyFill="1" applyBorder="1" applyAlignment="1">
      <alignment horizontal="right" vertical="top" wrapText="1"/>
    </xf>
    <xf numFmtId="189" fontId="11" fillId="0" borderId="12" xfId="1" applyNumberFormat="1" applyFont="1" applyFill="1" applyBorder="1" applyAlignment="1">
      <alignment horizontal="right" vertical="top" wrapText="1"/>
    </xf>
    <xf numFmtId="189" fontId="11" fillId="0" borderId="9" xfId="1" applyNumberFormat="1" applyFont="1" applyFill="1" applyBorder="1" applyAlignment="1">
      <alignment horizontal="right" vertical="top" wrapText="1"/>
    </xf>
    <xf numFmtId="4" fontId="12" fillId="0" borderId="11" xfId="0" applyNumberFormat="1" applyFont="1" applyBorder="1" applyAlignment="1">
      <alignment horizontal="center" vertical="center" wrapText="1"/>
    </xf>
    <xf numFmtId="4" fontId="12" fillId="0" borderId="12" xfId="0" applyNumberFormat="1" applyFont="1" applyBorder="1" applyAlignment="1">
      <alignment horizontal="center" vertical="center" wrapText="1"/>
    </xf>
    <xf numFmtId="4" fontId="12" fillId="0" borderId="11" xfId="0" applyNumberFormat="1" applyFont="1" applyBorder="1" applyAlignment="1">
      <alignment horizontal="right" vertical="center" wrapText="1"/>
    </xf>
    <xf numFmtId="43" fontId="12" fillId="0" borderId="11" xfId="1" applyFont="1" applyFill="1" applyBorder="1" applyAlignment="1">
      <alignment horizontal="right" vertical="center" wrapText="1"/>
    </xf>
    <xf numFmtId="189" fontId="14" fillId="0" borderId="21" xfId="1" applyNumberFormat="1" applyFont="1" applyFill="1" applyBorder="1" applyAlignment="1">
      <alignment horizontal="right" vertical="center" wrapText="1"/>
    </xf>
    <xf numFmtId="189" fontId="14" fillId="0" borderId="12" xfId="1" applyNumberFormat="1" applyFont="1" applyFill="1" applyBorder="1" applyAlignment="1">
      <alignment horizontal="right" vertical="center"/>
    </xf>
    <xf numFmtId="189" fontId="14" fillId="0" borderId="11" xfId="1" applyNumberFormat="1" applyFont="1" applyFill="1" applyBorder="1" applyAlignment="1">
      <alignment horizontal="right" vertical="center" wrapText="1"/>
    </xf>
    <xf numFmtId="189" fontId="12" fillId="0" borderId="11" xfId="1" applyNumberFormat="1" applyFont="1" applyFill="1" applyBorder="1" applyAlignment="1">
      <alignment horizontal="right" vertical="center" wrapText="1"/>
    </xf>
    <xf numFmtId="189" fontId="35" fillId="0" borderId="21" xfId="1" applyNumberFormat="1" applyFont="1" applyFill="1" applyBorder="1" applyAlignment="1">
      <alignment horizontal="right" vertical="center" wrapText="1"/>
    </xf>
    <xf numFmtId="189" fontId="35" fillId="0" borderId="12" xfId="1" applyNumberFormat="1" applyFont="1" applyFill="1" applyBorder="1" applyAlignment="1">
      <alignment horizontal="right" vertical="center"/>
    </xf>
    <xf numFmtId="189" fontId="15" fillId="0" borderId="11" xfId="1" applyNumberFormat="1" applyFont="1" applyFill="1" applyBorder="1" applyAlignment="1">
      <alignment horizontal="right" vertical="center" wrapText="1"/>
    </xf>
    <xf numFmtId="43" fontId="33" fillId="0" borderId="12" xfId="1" applyFont="1" applyFill="1" applyBorder="1" applyAlignment="1">
      <alignment horizontal="right"/>
    </xf>
    <xf numFmtId="0" fontId="11" fillId="0" borderId="12" xfId="0" applyFont="1" applyBorder="1" applyAlignment="1">
      <alignment horizontal="left"/>
    </xf>
    <xf numFmtId="4" fontId="15" fillId="0" borderId="11" xfId="10" applyNumberFormat="1" applyFont="1" applyFill="1" applyBorder="1" applyAlignment="1">
      <alignment horizontal="right" vertical="top" wrapText="1"/>
    </xf>
    <xf numFmtId="4" fontId="15" fillId="0" borderId="12" xfId="0" applyNumberFormat="1" applyFont="1" applyBorder="1" applyAlignment="1">
      <alignment vertical="top" wrapText="1"/>
    </xf>
    <xf numFmtId="43" fontId="15" fillId="0" borderId="0" xfId="1" applyFont="1" applyFill="1"/>
    <xf numFmtId="43" fontId="11" fillId="0" borderId="24" xfId="1" applyFont="1" applyFill="1" applyBorder="1" applyAlignment="1">
      <alignment horizontal="right" vertical="center" wrapText="1"/>
    </xf>
    <xf numFmtId="43" fontId="15" fillId="0" borderId="12" xfId="1" applyFont="1" applyFill="1" applyBorder="1" applyAlignment="1">
      <alignment horizontal="right" vertical="top" wrapText="1"/>
    </xf>
    <xf numFmtId="4" fontId="15" fillId="0" borderId="12" xfId="0" applyNumberFormat="1" applyFont="1" applyBorder="1" applyAlignment="1">
      <alignment horizontal="right" vertical="top" wrapText="1"/>
    </xf>
    <xf numFmtId="4" fontId="11" fillId="4" borderId="12" xfId="10" applyNumberFormat="1" applyFont="1" applyFill="1" applyBorder="1"/>
    <xf numFmtId="0" fontId="11" fillId="4" borderId="12" xfId="0" applyFont="1" applyFill="1" applyBorder="1" applyAlignment="1">
      <alignment horizontal="center"/>
    </xf>
    <xf numFmtId="0" fontId="11" fillId="4" borderId="12" xfId="0" applyFont="1" applyFill="1" applyBorder="1"/>
    <xf numFmtId="43" fontId="11" fillId="0" borderId="12" xfId="1" applyFont="1" applyFill="1" applyBorder="1" applyAlignment="1">
      <alignment horizontal="center" vertical="center" wrapText="1"/>
    </xf>
    <xf numFmtId="9" fontId="15" fillId="0" borderId="0" xfId="0" applyNumberFormat="1" applyFont="1" applyAlignment="1">
      <alignment vertical="center"/>
    </xf>
    <xf numFmtId="4" fontId="15" fillId="0" borderId="12" xfId="0" applyNumberFormat="1" applyFont="1" applyBorder="1" applyAlignment="1">
      <alignment horizontal="right" vertical="center"/>
    </xf>
    <xf numFmtId="0" fontId="11" fillId="0" borderId="18" xfId="0" applyFont="1" applyBorder="1" applyAlignment="1">
      <alignment horizontal="left"/>
    </xf>
    <xf numFmtId="0" fontId="34" fillId="0" borderId="12" xfId="0" applyFont="1" applyBorder="1"/>
    <xf numFmtId="4" fontId="11" fillId="0" borderId="12" xfId="1" applyNumberFormat="1" applyFont="1" applyBorder="1" applyAlignment="1">
      <alignment horizontal="right"/>
    </xf>
    <xf numFmtId="3" fontId="11" fillId="0" borderId="12" xfId="1" applyNumberFormat="1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4" fillId="4" borderId="0" xfId="0" applyFont="1" applyFill="1" applyAlignment="1">
      <alignment vertical="top" wrapText="1"/>
    </xf>
    <xf numFmtId="4" fontId="15" fillId="0" borderId="0" xfId="10" applyNumberFormat="1" applyFont="1" applyBorder="1"/>
    <xf numFmtId="0" fontId="15" fillId="4" borderId="0" xfId="0" applyFont="1" applyFill="1" applyAlignment="1">
      <alignment horizontal="center"/>
    </xf>
    <xf numFmtId="4" fontId="15" fillId="4" borderId="0" xfId="10" applyNumberFormat="1" applyFont="1" applyFill="1" applyBorder="1"/>
    <xf numFmtId="0" fontId="15" fillId="4" borderId="0" xfId="0" applyFont="1" applyFill="1"/>
    <xf numFmtId="0" fontId="12" fillId="4" borderId="12" xfId="0" applyFont="1" applyFill="1" applyBorder="1" applyAlignment="1">
      <alignment vertical="top" wrapText="1"/>
    </xf>
    <xf numFmtId="0" fontId="12" fillId="0" borderId="18" xfId="0" applyFont="1" applyBorder="1" applyAlignment="1">
      <alignment horizontal="center" vertical="center"/>
    </xf>
    <xf numFmtId="0" fontId="12" fillId="0" borderId="18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4" fontId="14" fillId="0" borderId="11" xfId="0" applyNumberFormat="1" applyFont="1" applyBorder="1" applyAlignment="1">
      <alignment horizontal="center" vertical="center" wrapText="1"/>
    </xf>
    <xf numFmtId="189" fontId="12" fillId="0" borderId="11" xfId="1" applyNumberFormat="1" applyFont="1" applyFill="1" applyBorder="1" applyAlignment="1">
      <alignment horizontal="center" vertical="center" wrapText="1"/>
    </xf>
    <xf numFmtId="4" fontId="14" fillId="0" borderId="21" xfId="0" applyNumberFormat="1" applyFont="1" applyBorder="1" applyAlignment="1">
      <alignment horizontal="right" vertical="center" wrapText="1"/>
    </xf>
    <xf numFmtId="4" fontId="14" fillId="0" borderId="12" xfId="0" applyNumberFormat="1" applyFont="1" applyBorder="1" applyAlignment="1">
      <alignment horizontal="right" vertical="center"/>
    </xf>
    <xf numFmtId="189" fontId="14" fillId="0" borderId="18" xfId="1" applyNumberFormat="1" applyFont="1" applyFill="1" applyBorder="1" applyAlignment="1">
      <alignment horizontal="right" vertical="center" wrapText="1"/>
    </xf>
    <xf numFmtId="189" fontId="35" fillId="0" borderId="18" xfId="1" applyNumberFormat="1" applyFont="1" applyFill="1" applyBorder="1" applyAlignment="1">
      <alignment horizontal="right" vertical="center" wrapText="1"/>
    </xf>
    <xf numFmtId="189" fontId="14" fillId="0" borderId="12" xfId="1" applyNumberFormat="1" applyFont="1" applyFill="1" applyBorder="1" applyAlignment="1">
      <alignment horizontal="right" vertical="center" wrapText="1"/>
    </xf>
    <xf numFmtId="189" fontId="14" fillId="0" borderId="30" xfId="1" applyNumberFormat="1" applyFont="1" applyFill="1" applyBorder="1" applyAlignment="1">
      <alignment horizontal="right" vertical="center" wrapText="1"/>
    </xf>
    <xf numFmtId="189" fontId="35" fillId="0" borderId="12" xfId="1" applyNumberFormat="1" applyFont="1" applyFill="1" applyBorder="1" applyAlignment="1">
      <alignment horizontal="right" vertical="center" wrapText="1"/>
    </xf>
    <xf numFmtId="189" fontId="35" fillId="0" borderId="23" xfId="1" applyNumberFormat="1" applyFont="1" applyFill="1" applyBorder="1" applyAlignment="1">
      <alignment horizontal="right" vertical="center" wrapText="1"/>
    </xf>
    <xf numFmtId="189" fontId="14" fillId="0" borderId="25" xfId="1" applyNumberFormat="1" applyFont="1" applyFill="1" applyBorder="1" applyAlignment="1">
      <alignment horizontal="center" vertical="center" wrapText="1"/>
    </xf>
    <xf numFmtId="189" fontId="14" fillId="0" borderId="12" xfId="1" applyNumberFormat="1" applyFont="1" applyFill="1" applyBorder="1" applyAlignment="1">
      <alignment horizontal="center" vertical="center" wrapText="1"/>
    </xf>
    <xf numFmtId="43" fontId="12" fillId="0" borderId="12" xfId="1" applyFont="1" applyFill="1" applyBorder="1" applyAlignment="1">
      <alignment horizontal="right" vertical="center"/>
    </xf>
    <xf numFmtId="189" fontId="12" fillId="0" borderId="12" xfId="1" applyNumberFormat="1" applyFont="1" applyFill="1" applyBorder="1" applyAlignment="1">
      <alignment horizontal="right" vertical="center"/>
    </xf>
    <xf numFmtId="0" fontId="14" fillId="0" borderId="0" xfId="0" applyFont="1" applyAlignment="1">
      <alignment horizontal="center" vertical="center"/>
    </xf>
    <xf numFmtId="4" fontId="14" fillId="0" borderId="0" xfId="0" applyNumberFormat="1" applyFont="1" applyAlignment="1">
      <alignment horizontal="left" vertical="center"/>
    </xf>
    <xf numFmtId="3" fontId="14" fillId="0" borderId="0" xfId="0" applyNumberFormat="1" applyFont="1" applyAlignment="1">
      <alignment horizontal="left" vertical="center"/>
    </xf>
    <xf numFmtId="4" fontId="15" fillId="0" borderId="0" xfId="0" applyNumberFormat="1" applyFont="1" applyAlignment="1">
      <alignment horizontal="center" vertical="top" wrapText="1"/>
    </xf>
    <xf numFmtId="4" fontId="15" fillId="0" borderId="0" xfId="0" applyNumberFormat="1" applyFont="1" applyAlignment="1">
      <alignment horizontal="right" vertical="top" wrapText="1"/>
    </xf>
    <xf numFmtId="43" fontId="11" fillId="0" borderId="18" xfId="1" applyFont="1" applyFill="1" applyBorder="1" applyAlignment="1"/>
    <xf numFmtId="43" fontId="11" fillId="0" borderId="0" xfId="1" applyFont="1" applyFill="1" applyBorder="1" applyAlignment="1">
      <alignment horizontal="left"/>
    </xf>
    <xf numFmtId="43" fontId="11" fillId="0" borderId="9" xfId="1" applyFont="1" applyFill="1" applyBorder="1" applyAlignment="1">
      <alignment vertical="top" wrapText="1"/>
    </xf>
    <xf numFmtId="43" fontId="11" fillId="0" borderId="11" xfId="1" applyFont="1" applyFill="1" applyBorder="1" applyAlignment="1">
      <alignment horizontal="left" vertical="top" wrapText="1"/>
    </xf>
    <xf numFmtId="43" fontId="15" fillId="0" borderId="12" xfId="10" applyFont="1" applyFill="1" applyBorder="1" applyAlignment="1">
      <alignment horizontal="right" vertical="top" wrapText="1"/>
    </xf>
    <xf numFmtId="2" fontId="15" fillId="0" borderId="12" xfId="10" applyNumberFormat="1" applyFont="1" applyFill="1" applyBorder="1" applyAlignment="1">
      <alignment vertical="top"/>
    </xf>
    <xf numFmtId="187" fontId="11" fillId="0" borderId="10" xfId="1" applyNumberFormat="1" applyFont="1" applyFill="1" applyBorder="1" applyAlignment="1">
      <alignment wrapText="1"/>
    </xf>
    <xf numFmtId="43" fontId="11" fillId="0" borderId="11" xfId="1" applyFont="1" applyFill="1" applyBorder="1" applyAlignment="1">
      <alignment horizontal="center" wrapText="1"/>
    </xf>
    <xf numFmtId="43" fontId="11" fillId="0" borderId="0" xfId="1" applyFont="1" applyFill="1" applyAlignment="1"/>
    <xf numFmtId="43" fontId="16" fillId="0" borderId="0" xfId="1" applyFont="1" applyFill="1" applyAlignment="1">
      <alignment horizontal="right"/>
    </xf>
    <xf numFmtId="43" fontId="15" fillId="0" borderId="0" xfId="1" applyFont="1" applyFill="1" applyAlignment="1"/>
    <xf numFmtId="43" fontId="15" fillId="0" borderId="10" xfId="1" applyFont="1" applyFill="1" applyBorder="1" applyAlignment="1">
      <alignment horizontal="right" vertical="center" wrapText="1"/>
    </xf>
    <xf numFmtId="43" fontId="15" fillId="0" borderId="12" xfId="1" applyFont="1" applyFill="1" applyBorder="1" applyAlignment="1">
      <alignment horizontal="center"/>
    </xf>
    <xf numFmtId="43" fontId="15" fillId="0" borderId="1" xfId="1" applyFont="1" applyFill="1" applyBorder="1" applyAlignment="1">
      <alignment horizontal="right"/>
    </xf>
    <xf numFmtId="4" fontId="15" fillId="0" borderId="11" xfId="0" applyNumberFormat="1" applyFont="1" applyBorder="1" applyAlignment="1">
      <alignment vertical="top" wrapText="1"/>
    </xf>
    <xf numFmtId="1" fontId="15" fillId="0" borderId="12" xfId="0" applyNumberFormat="1" applyFont="1" applyBorder="1" applyAlignment="1">
      <alignment horizontal="center" vertical="top" wrapText="1"/>
    </xf>
    <xf numFmtId="3" fontId="15" fillId="0" borderId="12" xfId="0" applyNumberFormat="1" applyFont="1" applyBorder="1" applyAlignment="1">
      <alignment horizontal="center" vertical="top" wrapText="1"/>
    </xf>
    <xf numFmtId="189" fontId="15" fillId="0" borderId="11" xfId="10" applyNumberFormat="1" applyFont="1" applyFill="1" applyBorder="1" applyAlignment="1">
      <alignment horizontal="right" vertical="top" wrapText="1"/>
    </xf>
    <xf numFmtId="43" fontId="15" fillId="0" borderId="10" xfId="1" applyFont="1" applyFill="1" applyBorder="1" applyAlignment="1">
      <alignment horizontal="right" wrapText="1"/>
    </xf>
    <xf numFmtId="189" fontId="15" fillId="0" borderId="11" xfId="10" applyNumberFormat="1" applyFont="1" applyFill="1" applyBorder="1" applyAlignment="1">
      <alignment horizontal="right" vertical="center" wrapText="1"/>
    </xf>
    <xf numFmtId="2" fontId="15" fillId="0" borderId="12" xfId="0" applyNumberFormat="1" applyFont="1" applyBorder="1" applyAlignment="1">
      <alignment horizontal="right" vertical="center"/>
    </xf>
    <xf numFmtId="0" fontId="12" fillId="0" borderId="12" xfId="0" applyFont="1" applyBorder="1" applyAlignment="1">
      <alignment vertical="top" wrapText="1"/>
    </xf>
    <xf numFmtId="0" fontId="26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top" textRotation="90" wrapText="1"/>
    </xf>
    <xf numFmtId="0" fontId="25" fillId="0" borderId="24" xfId="0" applyFont="1" applyBorder="1" applyAlignment="1">
      <alignment horizontal="center" vertical="top" textRotation="90" wrapText="1"/>
    </xf>
    <xf numFmtId="0" fontId="26" fillId="0" borderId="12" xfId="0" applyFont="1" applyBorder="1" applyAlignment="1">
      <alignment horizontal="center" vertical="center" wrapText="1"/>
    </xf>
    <xf numFmtId="0" fontId="26" fillId="0" borderId="12" xfId="0" applyFont="1" applyBorder="1" applyAlignment="1">
      <alignment vertical="center" wrapText="1"/>
    </xf>
    <xf numFmtId="0" fontId="26" fillId="0" borderId="11" xfId="0" applyFont="1" applyBorder="1" applyAlignment="1">
      <alignment horizontal="center" vertical="top" wrapText="1"/>
    </xf>
    <xf numFmtId="43" fontId="26" fillId="0" borderId="11" xfId="1" applyFont="1" applyFill="1" applyBorder="1" applyAlignment="1">
      <alignment horizontal="right" vertical="top" wrapText="1"/>
    </xf>
    <xf numFmtId="43" fontId="25" fillId="0" borderId="11" xfId="1" applyFont="1" applyFill="1" applyBorder="1" applyAlignment="1">
      <alignment horizontal="right" vertical="top" wrapText="1"/>
    </xf>
    <xf numFmtId="0" fontId="25" fillId="0" borderId="11" xfId="0" applyFont="1" applyBorder="1" applyAlignment="1">
      <alignment horizontal="center" vertical="top" wrapText="1"/>
    </xf>
    <xf numFmtId="2" fontId="25" fillId="0" borderId="11" xfId="0" applyNumberFormat="1" applyFont="1" applyBorder="1" applyAlignment="1">
      <alignment horizontal="right" vertical="top" wrapText="1"/>
    </xf>
    <xf numFmtId="0" fontId="26" fillId="0" borderId="12" xfId="0" applyFont="1" applyBorder="1"/>
    <xf numFmtId="188" fontId="25" fillId="0" borderId="11" xfId="1" applyNumberFormat="1" applyFont="1" applyFill="1" applyBorder="1" applyAlignment="1">
      <alignment horizontal="center" vertical="top" wrapText="1"/>
    </xf>
    <xf numFmtId="43" fontId="25" fillId="0" borderId="11" xfId="1" applyFont="1" applyFill="1" applyBorder="1" applyAlignment="1">
      <alignment horizontal="center" vertical="top" wrapText="1"/>
    </xf>
    <xf numFmtId="189" fontId="25" fillId="0" borderId="11" xfId="1" applyNumberFormat="1" applyFont="1" applyFill="1" applyBorder="1" applyAlignment="1">
      <alignment horizontal="center" vertical="top" wrapText="1"/>
    </xf>
    <xf numFmtId="0" fontId="25" fillId="0" borderId="12" xfId="0" applyFont="1" applyBorder="1"/>
    <xf numFmtId="0" fontId="29" fillId="0" borderId="0" xfId="0" applyFont="1"/>
    <xf numFmtId="4" fontId="25" fillId="0" borderId="0" xfId="0" applyNumberFormat="1" applyFont="1"/>
    <xf numFmtId="0" fontId="25" fillId="0" borderId="0" xfId="0" applyFont="1" applyAlignment="1">
      <alignment horizontal="left"/>
    </xf>
    <xf numFmtId="0" fontId="24" fillId="0" borderId="0" xfId="0" applyFont="1" applyAlignment="1">
      <alignment horizontal="left"/>
    </xf>
    <xf numFmtId="0" fontId="24" fillId="0" borderId="0" xfId="0" applyFont="1"/>
    <xf numFmtId="0" fontId="30" fillId="0" borderId="0" xfId="0" applyFont="1"/>
    <xf numFmtId="0" fontId="25" fillId="0" borderId="18" xfId="0" applyFont="1" applyBorder="1" applyAlignment="1">
      <alignment horizontal="right"/>
    </xf>
    <xf numFmtId="0" fontId="27" fillId="0" borderId="9" xfId="0" applyFont="1" applyBorder="1" applyAlignment="1">
      <alignment horizontal="center" wrapText="1"/>
    </xf>
    <xf numFmtId="0" fontId="27" fillId="0" borderId="9" xfId="0" applyFont="1" applyBorder="1" applyAlignment="1">
      <alignment horizontal="center"/>
    </xf>
    <xf numFmtId="0" fontId="27" fillId="0" borderId="17" xfId="0" applyFont="1" applyBorder="1" applyAlignment="1">
      <alignment horizontal="center" wrapText="1"/>
    </xf>
    <xf numFmtId="0" fontId="27" fillId="0" borderId="17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/>
    </xf>
    <xf numFmtId="0" fontId="27" fillId="0" borderId="10" xfId="0" applyFont="1" applyBorder="1" applyAlignment="1">
      <alignment horizontal="center" wrapText="1"/>
    </xf>
    <xf numFmtId="0" fontId="27" fillId="0" borderId="10" xfId="0" applyFont="1" applyBorder="1" applyAlignment="1">
      <alignment horizontal="center" vertical="center" wrapText="1"/>
    </xf>
    <xf numFmtId="4" fontId="26" fillId="0" borderId="11" xfId="0" applyNumberFormat="1" applyFont="1" applyBorder="1" applyAlignment="1">
      <alignment horizontal="right" vertical="top" wrapText="1"/>
    </xf>
    <xf numFmtId="4" fontId="26" fillId="0" borderId="12" xfId="0" applyNumberFormat="1" applyFont="1" applyBorder="1" applyAlignment="1">
      <alignment horizontal="center" vertical="top" wrapText="1"/>
    </xf>
    <xf numFmtId="4" fontId="25" fillId="0" borderId="12" xfId="0" applyNumberFormat="1" applyFont="1" applyBorder="1" applyAlignment="1">
      <alignment horizontal="right" vertical="top" wrapText="1"/>
    </xf>
    <xf numFmtId="4" fontId="31" fillId="0" borderId="12" xfId="0" applyNumberFormat="1" applyFont="1" applyBorder="1"/>
    <xf numFmtId="4" fontId="25" fillId="0" borderId="11" xfId="0" applyNumberFormat="1" applyFont="1" applyBorder="1" applyAlignment="1">
      <alignment horizontal="right" vertical="top" wrapText="1"/>
    </xf>
    <xf numFmtId="4" fontId="25" fillId="0" borderId="12" xfId="0" applyNumberFormat="1" applyFont="1" applyBorder="1" applyAlignment="1">
      <alignment horizontal="center" vertical="top" wrapText="1"/>
    </xf>
    <xf numFmtId="4" fontId="32" fillId="0" borderId="12" xfId="0" applyNumberFormat="1" applyFont="1" applyBorder="1"/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vertical="center"/>
    </xf>
    <xf numFmtId="0" fontId="25" fillId="0" borderId="0" xfId="0" applyFont="1" applyAlignment="1">
      <alignment horizontal="right" vertical="center"/>
    </xf>
    <xf numFmtId="0" fontId="25" fillId="0" borderId="11" xfId="0" applyFont="1" applyBorder="1" applyAlignment="1">
      <alignment horizontal="center" vertical="center" wrapText="1"/>
    </xf>
    <xf numFmtId="43" fontId="26" fillId="0" borderId="11" xfId="1" applyFont="1" applyFill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center" vertical="center" wrapText="1"/>
    </xf>
    <xf numFmtId="43" fontId="26" fillId="0" borderId="11" xfId="10" applyFont="1" applyFill="1" applyBorder="1" applyAlignment="1">
      <alignment horizontal="right" vertical="center" wrapText="1"/>
    </xf>
    <xf numFmtId="43" fontId="25" fillId="0" borderId="11" xfId="1" applyFont="1" applyFill="1" applyBorder="1" applyAlignment="1">
      <alignment horizontal="right" vertical="center" wrapText="1"/>
    </xf>
    <xf numFmtId="189" fontId="26" fillId="0" borderId="11" xfId="1" applyNumberFormat="1" applyFont="1" applyFill="1" applyBorder="1" applyAlignment="1">
      <alignment horizontal="right" vertical="center" wrapText="1"/>
    </xf>
    <xf numFmtId="3" fontId="26" fillId="0" borderId="11" xfId="0" applyNumberFormat="1" applyFont="1" applyBorder="1" applyAlignment="1">
      <alignment horizontal="center" vertical="top" wrapText="1"/>
    </xf>
    <xf numFmtId="188" fontId="25" fillId="0" borderId="11" xfId="1" applyNumberFormat="1" applyFont="1" applyFill="1" applyBorder="1" applyAlignment="1">
      <alignment horizontal="center" vertical="center" wrapText="1"/>
    </xf>
    <xf numFmtId="43" fontId="25" fillId="0" borderId="11" xfId="1" applyFont="1" applyFill="1" applyBorder="1" applyAlignment="1">
      <alignment horizontal="center" vertical="center" wrapText="1"/>
    </xf>
    <xf numFmtId="0" fontId="25" fillId="0" borderId="0" xfId="0" applyFont="1" applyAlignment="1">
      <alignment vertical="center"/>
    </xf>
    <xf numFmtId="3" fontId="25" fillId="0" borderId="1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4" fontId="25" fillId="0" borderId="0" xfId="0" applyNumberFormat="1" applyFont="1" applyAlignment="1">
      <alignment vertical="center"/>
    </xf>
    <xf numFmtId="43" fontId="12" fillId="0" borderId="0" xfId="1" applyFont="1" applyFill="1" applyAlignment="1">
      <alignment vertical="center"/>
    </xf>
    <xf numFmtId="0" fontId="6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1" xfId="11" applyFont="1" applyBorder="1" applyAlignment="1">
      <alignment horizontal="center" vertical="center"/>
    </xf>
    <xf numFmtId="0" fontId="11" fillId="0" borderId="1" xfId="11" applyFont="1" applyBorder="1" applyAlignment="1">
      <alignment horizontal="left" vertical="center"/>
    </xf>
    <xf numFmtId="4" fontId="11" fillId="0" borderId="1" xfId="11" applyNumberFormat="1" applyFont="1" applyBorder="1" applyAlignment="1">
      <alignment horizontal="right"/>
    </xf>
    <xf numFmtId="0" fontId="14" fillId="0" borderId="1" xfId="11" applyFont="1" applyBorder="1"/>
    <xf numFmtId="0" fontId="14" fillId="0" borderId="1" xfId="11" applyFont="1" applyBorder="1" applyAlignment="1">
      <alignment horizontal="center"/>
    </xf>
    <xf numFmtId="0" fontId="15" fillId="0" borderId="1" xfId="11" applyFont="1" applyBorder="1"/>
    <xf numFmtId="0" fontId="15" fillId="0" borderId="1" xfId="11" applyFont="1" applyBorder="1" applyAlignment="1">
      <alignment horizontal="center"/>
    </xf>
    <xf numFmtId="0" fontId="11" fillId="0" borderId="1" xfId="11" applyFont="1" applyBorder="1"/>
    <xf numFmtId="0" fontId="15" fillId="0" borderId="15" xfId="11" applyFont="1" applyBorder="1"/>
    <xf numFmtId="49" fontId="15" fillId="0" borderId="15" xfId="11" applyNumberFormat="1" applyFont="1" applyBorder="1" applyAlignment="1">
      <alignment horizontal="center"/>
    </xf>
    <xf numFmtId="0" fontId="15" fillId="0" borderId="2" xfId="11" applyFont="1" applyBorder="1"/>
    <xf numFmtId="49" fontId="15" fillId="0" borderId="2" xfId="11" applyNumberFormat="1" applyFont="1" applyBorder="1" applyAlignment="1">
      <alignment horizontal="center"/>
    </xf>
    <xf numFmtId="0" fontId="15" fillId="0" borderId="2" xfId="0" applyFont="1" applyBorder="1"/>
    <xf numFmtId="0" fontId="15" fillId="0" borderId="2" xfId="11" applyFont="1" applyBorder="1" applyAlignment="1">
      <alignment horizontal="left" vertical="top" wrapText="1"/>
    </xf>
    <xf numFmtId="0" fontId="15" fillId="0" borderId="3" xfId="11" applyFont="1" applyBorder="1"/>
    <xf numFmtId="0" fontId="15" fillId="0" borderId="3" xfId="11" applyFont="1" applyBorder="1" applyAlignment="1">
      <alignment horizontal="center" vertical="top" wrapText="1"/>
    </xf>
    <xf numFmtId="4" fontId="11" fillId="0" borderId="2" xfId="11" applyNumberFormat="1" applyFont="1" applyBorder="1" applyAlignment="1">
      <alignment horizontal="right"/>
    </xf>
    <xf numFmtId="0" fontId="36" fillId="0" borderId="0" xfId="0" applyFont="1"/>
    <xf numFmtId="0" fontId="15" fillId="0" borderId="14" xfId="11" applyFont="1" applyBorder="1"/>
    <xf numFmtId="0" fontId="15" fillId="0" borderId="14" xfId="11" applyFont="1" applyBorder="1" applyAlignment="1">
      <alignment horizontal="center"/>
    </xf>
    <xf numFmtId="0" fontId="15" fillId="0" borderId="2" xfId="11" applyFont="1" applyBorder="1" applyAlignment="1">
      <alignment wrapText="1"/>
    </xf>
    <xf numFmtId="4" fontId="11" fillId="0" borderId="15" xfId="11" applyNumberFormat="1" applyFont="1" applyBorder="1" applyAlignment="1">
      <alignment horizontal="right"/>
    </xf>
    <xf numFmtId="0" fontId="15" fillId="0" borderId="15" xfId="11" applyFont="1" applyBorder="1" applyAlignment="1">
      <alignment wrapText="1"/>
    </xf>
    <xf numFmtId="0" fontId="15" fillId="0" borderId="2" xfId="11" applyFont="1" applyBorder="1" applyAlignment="1">
      <alignment horizontal="center"/>
    </xf>
    <xf numFmtId="0" fontId="11" fillId="0" borderId="3" xfId="11" applyFont="1" applyBorder="1" applyAlignment="1">
      <alignment horizontal="left" vertical="center"/>
    </xf>
    <xf numFmtId="4" fontId="11" fillId="0" borderId="3" xfId="11" applyNumberFormat="1" applyFont="1" applyBorder="1" applyAlignment="1">
      <alignment horizontal="right"/>
    </xf>
    <xf numFmtId="0" fontId="15" fillId="0" borderId="3" xfId="11" applyFont="1" applyBorder="1" applyAlignment="1">
      <alignment horizontal="center"/>
    </xf>
    <xf numFmtId="0" fontId="11" fillId="0" borderId="0" xfId="11" applyFont="1" applyAlignment="1">
      <alignment horizontal="left" vertical="center"/>
    </xf>
    <xf numFmtId="0" fontId="15" fillId="0" borderId="0" xfId="11" applyFont="1" applyAlignment="1">
      <alignment horizontal="center" vertical="top" wrapText="1"/>
    </xf>
    <xf numFmtId="4" fontId="11" fillId="0" borderId="0" xfId="11" applyNumberFormat="1" applyFont="1" applyAlignment="1">
      <alignment horizontal="right"/>
    </xf>
    <xf numFmtId="0" fontId="15" fillId="0" borderId="0" xfId="11" applyFont="1"/>
    <xf numFmtId="0" fontId="12" fillId="0" borderId="14" xfId="11" applyFont="1" applyBorder="1" applyAlignment="1">
      <alignment horizontal="left" vertical="center"/>
    </xf>
    <xf numFmtId="0" fontId="11" fillId="0" borderId="14" xfId="11" applyFont="1" applyBorder="1" applyAlignment="1">
      <alignment horizontal="center" vertical="center"/>
    </xf>
    <xf numFmtId="0" fontId="11" fillId="0" borderId="14" xfId="11" applyFont="1" applyBorder="1" applyAlignment="1">
      <alignment horizontal="center"/>
    </xf>
    <xf numFmtId="0" fontId="14" fillId="0" borderId="14" xfId="11" applyFont="1" applyBorder="1"/>
    <xf numFmtId="0" fontId="14" fillId="0" borderId="14" xfId="11" applyFont="1" applyBorder="1" applyAlignment="1">
      <alignment horizontal="center"/>
    </xf>
    <xf numFmtId="0" fontId="14" fillId="0" borderId="2" xfId="11" applyFont="1" applyBorder="1"/>
    <xf numFmtId="0" fontId="15" fillId="0" borderId="2" xfId="11" applyFont="1" applyBorder="1" applyAlignment="1">
      <alignment horizontal="center" vertical="center"/>
    </xf>
    <xf numFmtId="0" fontId="11" fillId="0" borderId="2" xfId="11" applyFont="1" applyBorder="1" applyAlignment="1">
      <alignment horizontal="center" vertical="center"/>
    </xf>
    <xf numFmtId="0" fontId="14" fillId="0" borderId="2" xfId="11" applyFont="1" applyBorder="1" applyAlignment="1">
      <alignment horizontal="center"/>
    </xf>
    <xf numFmtId="4" fontId="14" fillId="0" borderId="2" xfId="11" applyNumberFormat="1" applyFont="1" applyBorder="1" applyAlignment="1">
      <alignment horizontal="right"/>
    </xf>
    <xf numFmtId="0" fontId="14" fillId="0" borderId="3" xfId="11" applyFont="1" applyBorder="1" applyAlignment="1">
      <alignment horizontal="center" vertical="top" wrapText="1"/>
    </xf>
    <xf numFmtId="0" fontId="12" fillId="0" borderId="3" xfId="11" applyFont="1" applyBorder="1" applyAlignment="1">
      <alignment horizontal="center" vertical="top" wrapText="1"/>
    </xf>
    <xf numFmtId="4" fontId="12" fillId="0" borderId="3" xfId="11" applyNumberFormat="1" applyFont="1" applyBorder="1" applyAlignment="1">
      <alignment horizontal="right"/>
    </xf>
    <xf numFmtId="0" fontId="14" fillId="0" borderId="3" xfId="11" applyFont="1" applyBorder="1"/>
    <xf numFmtId="0" fontId="14" fillId="0" borderId="3" xfId="11" applyFont="1" applyBorder="1" applyAlignment="1">
      <alignment horizontal="center"/>
    </xf>
    <xf numFmtId="0" fontId="12" fillId="0" borderId="1" xfId="11" applyFont="1" applyBorder="1" applyAlignment="1">
      <alignment horizontal="center"/>
    </xf>
    <xf numFmtId="4" fontId="12" fillId="0" borderId="1" xfId="11" applyNumberFormat="1" applyFont="1" applyBorder="1" applyAlignment="1">
      <alignment horizontal="right"/>
    </xf>
    <xf numFmtId="0" fontId="12" fillId="0" borderId="0" xfId="11" applyFont="1" applyAlignment="1">
      <alignment horizontal="center"/>
    </xf>
    <xf numFmtId="0" fontId="14" fillId="0" borderId="0" xfId="11" applyFont="1"/>
    <xf numFmtId="43" fontId="12" fillId="0" borderId="0" xfId="1" applyFont="1" applyBorder="1" applyAlignment="1">
      <alignment horizontal="center"/>
    </xf>
    <xf numFmtId="4" fontId="15" fillId="0" borderId="0" xfId="11" applyNumberFormat="1" applyFont="1"/>
    <xf numFmtId="0" fontId="16" fillId="0" borderId="0" xfId="11" applyFont="1"/>
    <xf numFmtId="0" fontId="15" fillId="0" borderId="0" xfId="11" applyFont="1" applyAlignment="1">
      <alignment horizontal="center" wrapText="1"/>
    </xf>
    <xf numFmtId="0" fontId="37" fillId="0" borderId="0" xfId="11" applyFont="1"/>
    <xf numFmtId="0" fontId="6" fillId="0" borderId="0" xfId="11" applyFont="1"/>
    <xf numFmtId="0" fontId="37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1" fillId="3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left" vertical="top" wrapText="1"/>
    </xf>
    <xf numFmtId="4" fontId="11" fillId="0" borderId="1" xfId="0" applyNumberFormat="1" applyFont="1" applyBorder="1" applyAlignment="1">
      <alignment horizontal="right"/>
    </xf>
    <xf numFmtId="4" fontId="11" fillId="3" borderId="1" xfId="0" applyNumberFormat="1" applyFont="1" applyFill="1" applyBorder="1" applyAlignment="1">
      <alignment horizontal="right"/>
    </xf>
    <xf numFmtId="0" fontId="14" fillId="0" borderId="1" xfId="11" applyFont="1" applyBorder="1" applyAlignment="1">
      <alignment vertical="top" wrapText="1"/>
    </xf>
    <xf numFmtId="0" fontId="11" fillId="0" borderId="1" xfId="0" applyFont="1" applyBorder="1" applyAlignment="1">
      <alignment horizontal="center" vertical="top" wrapText="1"/>
    </xf>
    <xf numFmtId="4" fontId="11" fillId="0" borderId="1" xfId="0" applyNumberFormat="1" applyFont="1" applyBorder="1" applyAlignment="1">
      <alignment horizontal="right" vertical="top" wrapText="1"/>
    </xf>
    <xf numFmtId="4" fontId="11" fillId="3" borderId="1" xfId="0" applyNumberFormat="1" applyFont="1" applyFill="1" applyBorder="1" applyAlignment="1">
      <alignment horizontal="right" vertical="top" wrapText="1"/>
    </xf>
    <xf numFmtId="0" fontId="11" fillId="0" borderId="1" xfId="0" applyFont="1" applyBorder="1" applyAlignment="1">
      <alignment vertical="top" wrapText="1"/>
    </xf>
    <xf numFmtId="0" fontId="15" fillId="0" borderId="1" xfId="0" applyFont="1" applyBorder="1" applyAlignment="1">
      <alignment vertical="top" wrapText="1"/>
    </xf>
    <xf numFmtId="0" fontId="15" fillId="0" borderId="15" xfId="0" applyFont="1" applyBorder="1"/>
    <xf numFmtId="4" fontId="15" fillId="3" borderId="14" xfId="0" applyNumberFormat="1" applyFont="1" applyFill="1" applyBorder="1" applyAlignment="1">
      <alignment horizontal="right"/>
    </xf>
    <xf numFmtId="4" fontId="15" fillId="3" borderId="2" xfId="0" applyNumberFormat="1" applyFont="1" applyFill="1" applyBorder="1" applyAlignment="1">
      <alignment horizontal="right"/>
    </xf>
    <xf numFmtId="0" fontId="15" fillId="0" borderId="2" xfId="0" applyFont="1" applyBorder="1" applyAlignment="1">
      <alignment horizontal="left" vertical="top" wrapText="1"/>
    </xf>
    <xf numFmtId="0" fontId="15" fillId="0" borderId="3" xfId="0" applyFont="1" applyBorder="1"/>
    <xf numFmtId="0" fontId="15" fillId="0" borderId="3" xfId="0" applyFont="1" applyBorder="1" applyAlignment="1">
      <alignment horizontal="center" vertical="top" wrapText="1"/>
    </xf>
    <xf numFmtId="4" fontId="15" fillId="0" borderId="2" xfId="0" applyNumberFormat="1" applyFont="1" applyBorder="1" applyAlignment="1">
      <alignment horizontal="right"/>
    </xf>
    <xf numFmtId="4" fontId="15" fillId="3" borderId="3" xfId="0" applyNumberFormat="1" applyFont="1" applyFill="1" applyBorder="1" applyAlignment="1">
      <alignment horizontal="right"/>
    </xf>
    <xf numFmtId="4" fontId="15" fillId="0" borderId="0" xfId="0" applyNumberFormat="1" applyFont="1"/>
    <xf numFmtId="0" fontId="15" fillId="0" borderId="14" xfId="0" applyFont="1" applyBorder="1"/>
    <xf numFmtId="4" fontId="15" fillId="0" borderId="15" xfId="0" applyNumberFormat="1" applyFont="1" applyBorder="1" applyAlignment="1">
      <alignment horizontal="right"/>
    </xf>
    <xf numFmtId="0" fontId="11" fillId="0" borderId="3" xfId="0" applyFont="1" applyBorder="1" applyAlignment="1">
      <alignment horizontal="left" vertical="center"/>
    </xf>
    <xf numFmtId="4" fontId="15" fillId="0" borderId="3" xfId="0" applyNumberFormat="1" applyFont="1" applyBorder="1" applyAlignment="1">
      <alignment horizontal="right"/>
    </xf>
    <xf numFmtId="0" fontId="12" fillId="0" borderId="14" xfId="0" applyFont="1" applyBorder="1" applyAlignment="1">
      <alignment horizontal="left" vertical="center"/>
    </xf>
    <xf numFmtId="0" fontId="11" fillId="0" borderId="14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/>
    </xf>
    <xf numFmtId="0" fontId="11" fillId="3" borderId="14" xfId="0" applyFont="1" applyFill="1" applyBorder="1" applyAlignment="1">
      <alignment horizontal="center"/>
    </xf>
    <xf numFmtId="0" fontId="14" fillId="0" borderId="2" xfId="0" applyFont="1" applyBorder="1"/>
    <xf numFmtId="0" fontId="11" fillId="0" borderId="2" xfId="0" applyFont="1" applyBorder="1" applyAlignment="1">
      <alignment horizontal="center" vertical="center"/>
    </xf>
    <xf numFmtId="0" fontId="6" fillId="0" borderId="2" xfId="0" applyFont="1" applyBorder="1"/>
    <xf numFmtId="4" fontId="14" fillId="0" borderId="2" xfId="0" applyNumberFormat="1" applyFont="1" applyBorder="1" applyAlignment="1">
      <alignment horizontal="right"/>
    </xf>
    <xf numFmtId="4" fontId="14" fillId="3" borderId="2" xfId="0" applyNumberFormat="1" applyFont="1" applyFill="1" applyBorder="1" applyAlignment="1">
      <alignment horizontal="right"/>
    </xf>
    <xf numFmtId="0" fontId="14" fillId="0" borderId="16" xfId="0" applyFont="1" applyBorder="1"/>
    <xf numFmtId="4" fontId="14" fillId="0" borderId="16" xfId="0" applyNumberFormat="1" applyFont="1" applyBorder="1" applyAlignment="1">
      <alignment horizontal="right"/>
    </xf>
    <xf numFmtId="0" fontId="14" fillId="0" borderId="3" xfId="0" applyFont="1" applyBorder="1" applyAlignment="1">
      <alignment horizontal="center" vertical="top" wrapText="1"/>
    </xf>
    <xf numFmtId="4" fontId="14" fillId="0" borderId="3" xfId="0" applyNumberFormat="1" applyFont="1" applyBorder="1" applyAlignment="1">
      <alignment horizontal="right"/>
    </xf>
    <xf numFmtId="4" fontId="14" fillId="3" borderId="3" xfId="0" applyNumberFormat="1" applyFont="1" applyFill="1" applyBorder="1" applyAlignment="1">
      <alignment horizontal="right"/>
    </xf>
    <xf numFmtId="0" fontId="14" fillId="0" borderId="3" xfId="0" applyFont="1" applyBorder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4" fontId="14" fillId="0" borderId="1" xfId="0" applyNumberFormat="1" applyFont="1" applyBorder="1" applyAlignment="1">
      <alignment horizontal="right"/>
    </xf>
    <xf numFmtId="4" fontId="14" fillId="3" borderId="1" xfId="0" applyNumberFormat="1" applyFont="1" applyFill="1" applyBorder="1" applyAlignment="1">
      <alignment horizontal="right"/>
    </xf>
    <xf numFmtId="0" fontId="14" fillId="0" borderId="1" xfId="0" applyFont="1" applyBorder="1"/>
    <xf numFmtId="0" fontId="15" fillId="0" borderId="1" xfId="0" applyFont="1" applyBorder="1"/>
    <xf numFmtId="4" fontId="11" fillId="0" borderId="14" xfId="0" applyNumberFormat="1" applyFont="1" applyBorder="1" applyAlignment="1">
      <alignment horizontal="right"/>
    </xf>
    <xf numFmtId="4" fontId="11" fillId="0" borderId="2" xfId="0" applyNumberFormat="1" applyFont="1" applyBorder="1" applyAlignment="1">
      <alignment horizontal="right"/>
    </xf>
    <xf numFmtId="4" fontId="11" fillId="0" borderId="3" xfId="0" applyNumberFormat="1" applyFont="1" applyBorder="1" applyAlignment="1">
      <alignment horizontal="right"/>
    </xf>
    <xf numFmtId="4" fontId="15" fillId="0" borderId="14" xfId="0" applyNumberFormat="1" applyFont="1" applyBorder="1" applyAlignment="1">
      <alignment horizontal="right"/>
    </xf>
    <xf numFmtId="2" fontId="14" fillId="0" borderId="3" xfId="0" applyNumberFormat="1" applyFont="1" applyBorder="1" applyAlignment="1">
      <alignment horizontal="right" vertical="top" wrapText="1"/>
    </xf>
    <xf numFmtId="43" fontId="15" fillId="0" borderId="0" xfId="1" applyFont="1"/>
    <xf numFmtId="0" fontId="22" fillId="0" borderId="12" xfId="0" applyFont="1" applyBorder="1" applyAlignment="1">
      <alignment vertical="top" wrapText="1"/>
    </xf>
    <xf numFmtId="0" fontId="12" fillId="0" borderId="9" xfId="0" applyFont="1" applyBorder="1" applyAlignment="1">
      <alignment horizontal="center" vertical="center" wrapText="1"/>
    </xf>
    <xf numFmtId="0" fontId="1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43" fontId="26" fillId="0" borderId="11" xfId="0" applyNumberFormat="1" applyFont="1" applyBorder="1" applyAlignment="1">
      <alignment horizontal="right" vertical="top" wrapText="1"/>
    </xf>
    <xf numFmtId="0" fontId="11" fillId="0" borderId="0" xfId="0" applyFont="1" applyAlignment="1">
      <alignment horizontal="center" wrapText="1"/>
    </xf>
    <xf numFmtId="0" fontId="12" fillId="0" borderId="10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center" wrapText="1"/>
    </xf>
    <xf numFmtId="0" fontId="14" fillId="0" borderId="13" xfId="0" applyFont="1" applyBorder="1" applyAlignment="1">
      <alignment horizontal="left" vertical="top" wrapText="1"/>
    </xf>
    <xf numFmtId="0" fontId="14" fillId="0" borderId="13" xfId="0" applyFont="1" applyBorder="1" applyAlignment="1">
      <alignment horizontal="center" wrapText="1"/>
    </xf>
    <xf numFmtId="0" fontId="14" fillId="0" borderId="4" xfId="0" applyFont="1" applyBorder="1" applyAlignment="1">
      <alignment horizontal="center" wrapText="1"/>
    </xf>
    <xf numFmtId="0" fontId="14" fillId="0" borderId="4" xfId="0" applyFont="1" applyBorder="1" applyAlignment="1">
      <alignment horizontal="left" wrapText="1"/>
    </xf>
    <xf numFmtId="187" fontId="14" fillId="0" borderId="4" xfId="1" applyNumberFormat="1" applyFont="1" applyBorder="1" applyAlignment="1">
      <alignment horizontal="center" wrapText="1"/>
    </xf>
    <xf numFmtId="0" fontId="14" fillId="0" borderId="5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left" wrapText="1"/>
    </xf>
    <xf numFmtId="187" fontId="14" fillId="0" borderId="6" xfId="1" applyNumberFormat="1" applyFont="1" applyBorder="1" applyAlignment="1">
      <alignment horizontal="center" wrapText="1"/>
    </xf>
    <xf numFmtId="0" fontId="14" fillId="0" borderId="6" xfId="0" applyFont="1" applyBorder="1" applyAlignment="1">
      <alignment vertical="top" wrapText="1"/>
    </xf>
    <xf numFmtId="0" fontId="14" fillId="0" borderId="5" xfId="0" applyFont="1" applyBorder="1" applyAlignment="1">
      <alignment vertical="top" wrapText="1"/>
    </xf>
    <xf numFmtId="187" fontId="14" fillId="0" borderId="6" xfId="1" applyNumberFormat="1" applyFont="1" applyBorder="1" applyAlignment="1">
      <alignment vertical="top" wrapText="1"/>
    </xf>
    <xf numFmtId="0" fontId="14" fillId="0" borderId="6" xfId="0" applyFont="1" applyBorder="1" applyAlignment="1">
      <alignment horizontal="center" vertical="top" wrapText="1"/>
    </xf>
    <xf numFmtId="0" fontId="14" fillId="0" borderId="5" xfId="0" applyFont="1" applyBorder="1" applyAlignment="1">
      <alignment horizontal="center" vertical="top" wrapText="1"/>
    </xf>
    <xf numFmtId="0" fontId="14" fillId="2" borderId="6" xfId="0" applyFont="1" applyFill="1" applyBorder="1" applyAlignment="1">
      <alignment horizontal="center" vertical="top" wrapText="1"/>
    </xf>
    <xf numFmtId="0" fontId="14" fillId="0" borderId="7" xfId="0" applyFont="1" applyBorder="1" applyAlignment="1">
      <alignment vertical="top" wrapText="1"/>
    </xf>
    <xf numFmtId="0" fontId="14" fillId="0" borderId="8" xfId="0" applyFont="1" applyBorder="1" applyAlignment="1">
      <alignment vertical="top" wrapText="1"/>
    </xf>
    <xf numFmtId="0" fontId="12" fillId="0" borderId="8" xfId="0" applyFont="1" applyBorder="1" applyAlignment="1">
      <alignment horizontal="center" vertical="top" wrapText="1"/>
    </xf>
    <xf numFmtId="187" fontId="12" fillId="0" borderId="8" xfId="0" applyNumberFormat="1" applyFont="1" applyBorder="1" applyAlignment="1">
      <alignment vertical="top" wrapText="1"/>
    </xf>
    <xf numFmtId="0" fontId="14" fillId="0" borderId="0" xfId="0" applyFont="1" applyAlignment="1">
      <alignment vertical="top" wrapText="1"/>
    </xf>
    <xf numFmtId="0" fontId="38" fillId="0" borderId="0" xfId="0" applyFont="1" applyAlignment="1">
      <alignment vertical="top" wrapText="1"/>
    </xf>
    <xf numFmtId="0" fontId="13" fillId="0" borderId="0" xfId="0" applyFont="1" applyAlignment="1">
      <alignment horizontal="center"/>
    </xf>
    <xf numFmtId="49" fontId="12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3" fillId="0" borderId="27" xfId="11" applyFont="1" applyBorder="1" applyAlignment="1">
      <alignment horizontal="center"/>
    </xf>
    <xf numFmtId="0" fontId="11" fillId="0" borderId="31" xfId="11" applyFont="1" applyBorder="1" applyAlignment="1">
      <alignment horizontal="center" vertical="center"/>
    </xf>
    <xf numFmtId="0" fontId="11" fillId="0" borderId="32" xfId="11" applyFont="1" applyBorder="1" applyAlignment="1">
      <alignment horizontal="center" vertical="center"/>
    </xf>
    <xf numFmtId="0" fontId="13" fillId="0" borderId="26" xfId="11" applyFont="1" applyBorder="1" applyAlignment="1">
      <alignment horizontal="center"/>
    </xf>
    <xf numFmtId="49" fontId="15" fillId="0" borderId="16" xfId="11" applyNumberFormat="1" applyFont="1" applyBorder="1" applyAlignment="1">
      <alignment horizontal="center" vertical="center"/>
    </xf>
    <xf numFmtId="49" fontId="15" fillId="0" borderId="32" xfId="11" applyNumberFormat="1" applyFont="1" applyBorder="1" applyAlignment="1">
      <alignment horizontal="center" vertical="center"/>
    </xf>
    <xf numFmtId="0" fontId="15" fillId="0" borderId="16" xfId="11" applyFont="1" applyBorder="1" applyAlignment="1">
      <alignment horizontal="center" vertical="center"/>
    </xf>
    <xf numFmtId="0" fontId="15" fillId="0" borderId="15" xfId="11" applyFont="1" applyBorder="1" applyAlignment="1">
      <alignment horizontal="center" vertical="center"/>
    </xf>
    <xf numFmtId="0" fontId="15" fillId="0" borderId="33" xfId="11" applyFont="1" applyBorder="1" applyAlignment="1">
      <alignment horizontal="center" vertical="center"/>
    </xf>
    <xf numFmtId="0" fontId="15" fillId="0" borderId="32" xfId="11" applyFont="1" applyBorder="1" applyAlignment="1">
      <alignment horizontal="center" vertical="center"/>
    </xf>
    <xf numFmtId="0" fontId="15" fillId="0" borderId="31" xfId="11" applyFont="1" applyBorder="1" applyAlignment="1">
      <alignment horizontal="center" vertical="center"/>
    </xf>
    <xf numFmtId="0" fontId="11" fillId="0" borderId="1" xfId="11" applyFont="1" applyBorder="1" applyAlignment="1">
      <alignment horizontal="center" vertical="center"/>
    </xf>
    <xf numFmtId="0" fontId="11" fillId="0" borderId="31" xfId="11" applyFont="1" applyBorder="1" applyAlignment="1">
      <alignment horizontal="center" vertical="top" wrapText="1"/>
    </xf>
    <xf numFmtId="0" fontId="11" fillId="0" borderId="32" xfId="11" applyFont="1" applyBorder="1" applyAlignment="1">
      <alignment horizontal="center" vertical="top" wrapText="1"/>
    </xf>
    <xf numFmtId="0" fontId="15" fillId="0" borderId="0" xfId="11" applyFont="1" applyAlignment="1">
      <alignment horizontal="center"/>
    </xf>
    <xf numFmtId="0" fontId="15" fillId="0" borderId="0" xfId="11" applyFont="1" applyAlignment="1">
      <alignment horizontal="left"/>
    </xf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1" fillId="0" borderId="23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/>
    </xf>
    <xf numFmtId="0" fontId="11" fillId="0" borderId="23" xfId="0" applyFont="1" applyBorder="1" applyAlignment="1">
      <alignment horizontal="center" wrapText="1"/>
    </xf>
    <xf numFmtId="0" fontId="11" fillId="0" borderId="24" xfId="0" applyFont="1" applyBorder="1" applyAlignment="1">
      <alignment horizont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/>
    </xf>
    <xf numFmtId="0" fontId="11" fillId="0" borderId="18" xfId="0" applyFont="1" applyBorder="1" applyAlignment="1">
      <alignment horizontal="left"/>
    </xf>
    <xf numFmtId="0" fontId="27" fillId="0" borderId="0" xfId="0" applyFont="1" applyAlignment="1">
      <alignment horizontal="left"/>
    </xf>
    <xf numFmtId="0" fontId="25" fillId="0" borderId="12" xfId="0" applyFont="1" applyBorder="1" applyAlignment="1">
      <alignment horizontal="center" wrapText="1"/>
    </xf>
    <xf numFmtId="0" fontId="27" fillId="0" borderId="12" xfId="0" applyFont="1" applyBorder="1" applyAlignment="1">
      <alignment horizontal="center" vertical="center"/>
    </xf>
    <xf numFmtId="0" fontId="27" fillId="0" borderId="29" xfId="0" applyFont="1" applyBorder="1" applyAlignment="1">
      <alignment horizontal="center" wrapText="1"/>
    </xf>
    <xf numFmtId="0" fontId="27" fillId="0" borderId="28" xfId="0" applyFont="1" applyBorder="1" applyAlignment="1">
      <alignment horizontal="center" wrapText="1"/>
    </xf>
    <xf numFmtId="0" fontId="27" fillId="0" borderId="21" xfId="0" applyFont="1" applyBorder="1" applyAlignment="1">
      <alignment horizontal="center" wrapText="1"/>
    </xf>
    <xf numFmtId="0" fontId="27" fillId="0" borderId="11" xfId="0" applyFont="1" applyBorder="1" applyAlignment="1">
      <alignment horizontal="center" wrapText="1"/>
    </xf>
    <xf numFmtId="0" fontId="27" fillId="0" borderId="12" xfId="0" applyFont="1" applyBorder="1" applyAlignment="1">
      <alignment horizontal="center" vertical="center" wrapText="1"/>
    </xf>
    <xf numFmtId="0" fontId="27" fillId="0" borderId="19" xfId="0" applyFont="1" applyBorder="1" applyAlignment="1">
      <alignment horizontal="center" wrapText="1"/>
    </xf>
    <xf numFmtId="0" fontId="27" fillId="0" borderId="22" xfId="0" applyFont="1" applyBorder="1" applyAlignment="1">
      <alignment horizontal="center" wrapText="1"/>
    </xf>
    <xf numFmtId="0" fontId="12" fillId="0" borderId="9" xfId="0" applyFont="1" applyBorder="1" applyAlignment="1">
      <alignment horizontal="center" textRotation="90"/>
    </xf>
    <xf numFmtId="0" fontId="12" fillId="0" borderId="10" xfId="0" applyFont="1" applyBorder="1" applyAlignment="1">
      <alignment horizontal="center" textRotation="90"/>
    </xf>
    <xf numFmtId="0" fontId="12" fillId="0" borderId="9" xfId="0" applyFont="1" applyBorder="1" applyAlignment="1">
      <alignment horizontal="center" textRotation="90" wrapText="1"/>
    </xf>
    <xf numFmtId="0" fontId="12" fillId="0" borderId="10" xfId="0" applyFont="1" applyBorder="1" applyAlignment="1">
      <alignment horizontal="center" textRotation="90" wrapText="1"/>
    </xf>
    <xf numFmtId="0" fontId="12" fillId="0" borderId="23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2" fillId="0" borderId="24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left" vertical="center" wrapText="1"/>
    </xf>
    <xf numFmtId="0" fontId="12" fillId="0" borderId="24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center" textRotation="90" wrapText="1"/>
    </xf>
    <xf numFmtId="0" fontId="12" fillId="0" borderId="9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/>
    </xf>
    <xf numFmtId="0" fontId="11" fillId="0" borderId="23" xfId="0" applyFont="1" applyBorder="1" applyAlignment="1">
      <alignment horizontal="center" vertical="top" wrapText="1"/>
    </xf>
    <xf numFmtId="0" fontId="11" fillId="0" borderId="25" xfId="0" applyFont="1" applyBorder="1" applyAlignment="1">
      <alignment horizontal="center" vertical="top" wrapText="1"/>
    </xf>
    <xf numFmtId="0" fontId="11" fillId="0" borderId="24" xfId="0" applyFont="1" applyBorder="1" applyAlignment="1">
      <alignment horizontal="center" vertical="top" wrapText="1"/>
    </xf>
    <xf numFmtId="0" fontId="11" fillId="0" borderId="0" xfId="0" applyFont="1" applyAlignment="1">
      <alignment horizontal="left"/>
    </xf>
    <xf numFmtId="43" fontId="11" fillId="0" borderId="9" xfId="1" applyFont="1" applyFill="1" applyBorder="1" applyAlignment="1">
      <alignment vertical="center" wrapText="1"/>
    </xf>
    <xf numFmtId="43" fontId="11" fillId="0" borderId="10" xfId="1" applyFont="1" applyFill="1" applyBorder="1" applyAlignment="1">
      <alignment vertical="center" wrapText="1"/>
    </xf>
    <xf numFmtId="43" fontId="11" fillId="0" borderId="9" xfId="1" applyFont="1" applyFill="1" applyBorder="1" applyAlignment="1">
      <alignment horizontal="center" vertical="center" wrapText="1"/>
    </xf>
    <xf numFmtId="43" fontId="11" fillId="0" borderId="10" xfId="1" applyFont="1" applyFill="1" applyBorder="1" applyAlignment="1">
      <alignment horizontal="center" vertical="center" wrapText="1"/>
    </xf>
    <xf numFmtId="43" fontId="11" fillId="0" borderId="23" xfId="1" applyFont="1" applyFill="1" applyBorder="1" applyAlignment="1">
      <alignment horizontal="center" vertical="top" wrapText="1"/>
    </xf>
    <xf numFmtId="43" fontId="11" fillId="0" borderId="25" xfId="1" applyFont="1" applyFill="1" applyBorder="1" applyAlignment="1">
      <alignment horizontal="center" vertical="top" wrapText="1"/>
    </xf>
    <xf numFmtId="43" fontId="11" fillId="0" borderId="24" xfId="1" applyFont="1" applyFill="1" applyBorder="1" applyAlignment="1">
      <alignment horizontal="center" vertical="top" wrapText="1"/>
    </xf>
    <xf numFmtId="0" fontId="11" fillId="0" borderId="18" xfId="0" applyFont="1" applyBorder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5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top" wrapText="1"/>
    </xf>
    <xf numFmtId="0" fontId="11" fillId="0" borderId="20" xfId="0" applyFont="1" applyBorder="1" applyAlignment="1">
      <alignment horizontal="center" vertical="top" wrapText="1"/>
    </xf>
    <xf numFmtId="0" fontId="11" fillId="0" borderId="22" xfId="0" applyFont="1" applyBorder="1" applyAlignment="1">
      <alignment horizontal="center" vertical="top" wrapText="1"/>
    </xf>
    <xf numFmtId="0" fontId="11" fillId="0" borderId="12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21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top" wrapText="1"/>
    </xf>
    <xf numFmtId="0" fontId="11" fillId="0" borderId="11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left" vertical="center"/>
    </xf>
    <xf numFmtId="0" fontId="25" fillId="0" borderId="9" xfId="0" applyFont="1" applyBorder="1" applyAlignment="1">
      <alignment horizontal="center" vertical="center" wrapText="1"/>
    </xf>
    <xf numFmtId="0" fontId="25" fillId="0" borderId="10" xfId="0" applyFont="1" applyBorder="1" applyAlignment="1">
      <alignment horizontal="center" vertical="center" wrapText="1"/>
    </xf>
    <xf numFmtId="0" fontId="26" fillId="0" borderId="0" xfId="0" applyFont="1" applyAlignment="1">
      <alignment horizontal="left" vertical="center"/>
    </xf>
    <xf numFmtId="0" fontId="25" fillId="0" borderId="23" xfId="0" applyFont="1" applyBorder="1" applyAlignment="1">
      <alignment horizontal="center" vertical="center" wrapText="1"/>
    </xf>
    <xf numFmtId="0" fontId="25" fillId="0" borderId="24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5" fillId="0" borderId="23" xfId="0" applyFont="1" applyBorder="1" applyAlignment="1">
      <alignment horizontal="center" vertical="top" wrapText="1"/>
    </xf>
    <xf numFmtId="0" fontId="25" fillId="0" borderId="24" xfId="0" applyFont="1" applyBorder="1" applyAlignment="1">
      <alignment horizontal="center" vertical="top" wrapText="1"/>
    </xf>
    <xf numFmtId="0" fontId="25" fillId="0" borderId="25" xfId="0" applyFont="1" applyBorder="1" applyAlignment="1">
      <alignment horizontal="center" vertical="top" wrapText="1"/>
    </xf>
    <xf numFmtId="0" fontId="25" fillId="0" borderId="18" xfId="0" applyFont="1" applyBorder="1" applyAlignment="1">
      <alignment horizontal="left"/>
    </xf>
    <xf numFmtId="0" fontId="25" fillId="0" borderId="23" xfId="0" applyFont="1" applyBorder="1" applyAlignment="1">
      <alignment horizontal="center" wrapText="1"/>
    </xf>
    <xf numFmtId="0" fontId="25" fillId="0" borderId="24" xfId="0" applyFont="1" applyBorder="1" applyAlignment="1">
      <alignment horizontal="center" wrapText="1"/>
    </xf>
    <xf numFmtId="0" fontId="25" fillId="0" borderId="17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23" xfId="0" applyFont="1" applyBorder="1" applyAlignment="1">
      <alignment horizontal="right" vertical="center" wrapText="1"/>
    </xf>
    <xf numFmtId="0" fontId="11" fillId="0" borderId="25" xfId="0" applyFont="1" applyBorder="1" applyAlignment="1">
      <alignment horizontal="right" vertical="center" wrapText="1"/>
    </xf>
    <xf numFmtId="0" fontId="11" fillId="0" borderId="24" xfId="0" applyFont="1" applyBorder="1" applyAlignment="1">
      <alignment horizontal="right" vertical="center" wrapText="1"/>
    </xf>
    <xf numFmtId="0" fontId="25" fillId="0" borderId="12" xfId="0" applyFont="1" applyBorder="1" applyAlignment="1">
      <alignment horizontal="center" vertical="center"/>
    </xf>
    <xf numFmtId="0" fontId="27" fillId="0" borderId="23" xfId="0" applyFont="1" applyBorder="1" applyAlignment="1">
      <alignment horizontal="center" vertical="center" wrapText="1"/>
    </xf>
    <xf numFmtId="0" fontId="27" fillId="0" borderId="24" xfId="0" applyFont="1" applyBorder="1" applyAlignment="1">
      <alignment horizontal="center" vertical="center" wrapText="1"/>
    </xf>
    <xf numFmtId="0" fontId="32" fillId="0" borderId="23" xfId="0" applyFont="1" applyBorder="1" applyAlignment="1">
      <alignment horizontal="center" vertical="center" wrapText="1"/>
    </xf>
    <xf numFmtId="0" fontId="32" fillId="0" borderId="24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wrapText="1"/>
    </xf>
    <xf numFmtId="0" fontId="11" fillId="0" borderId="23" xfId="0" applyFont="1" applyBorder="1" applyAlignment="1">
      <alignment horizontal="right"/>
    </xf>
    <xf numFmtId="0" fontId="11" fillId="0" borderId="25" xfId="0" applyFont="1" applyBorder="1" applyAlignment="1">
      <alignment horizontal="right"/>
    </xf>
    <xf numFmtId="0" fontId="11" fillId="0" borderId="24" xfId="0" applyFont="1" applyBorder="1" applyAlignment="1">
      <alignment horizontal="right"/>
    </xf>
    <xf numFmtId="0" fontId="11" fillId="0" borderId="18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8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12" fillId="0" borderId="23" xfId="0" applyFont="1" applyBorder="1" applyAlignment="1">
      <alignment horizontal="center" wrapText="1"/>
    </xf>
    <xf numFmtId="0" fontId="12" fillId="0" borderId="25" xfId="0" applyFont="1" applyBorder="1" applyAlignment="1">
      <alignment horizontal="center" wrapText="1"/>
    </xf>
    <xf numFmtId="0" fontId="12" fillId="0" borderId="24" xfId="0" applyFont="1" applyBorder="1" applyAlignment="1">
      <alignment horizontal="center" wrapText="1"/>
    </xf>
    <xf numFmtId="0" fontId="14" fillId="0" borderId="0" xfId="0" applyFont="1" applyAlignment="1">
      <alignment horizontal="left" vertical="top" wrapText="1"/>
    </xf>
    <xf numFmtId="0" fontId="12" fillId="0" borderId="10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 wrapText="1"/>
    </xf>
    <xf numFmtId="0" fontId="12" fillId="0" borderId="21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 wrapText="1"/>
    </xf>
    <xf numFmtId="0" fontId="12" fillId="0" borderId="35" xfId="0" applyFont="1" applyBorder="1" applyAlignment="1">
      <alignment horizontal="center" vertical="center" wrapText="1"/>
    </xf>
    <xf numFmtId="0" fontId="12" fillId="0" borderId="34" xfId="0" applyFont="1" applyBorder="1" applyAlignment="1">
      <alignment horizontal="center" vertical="center" wrapText="1"/>
    </xf>
  </cellXfs>
  <cellStyles count="12">
    <cellStyle name="Comma" xfId="1" builtinId="3"/>
    <cellStyle name="Comma 2" xfId="2" xr:uid="{00000000-0005-0000-0000-000001000000}"/>
    <cellStyle name="Comma 2 2" xfId="3" xr:uid="{00000000-0005-0000-0000-000002000000}"/>
    <cellStyle name="Comma 2 2 2" xfId="4" xr:uid="{00000000-0005-0000-0000-000003000000}"/>
    <cellStyle name="Comma 3" xfId="5" xr:uid="{00000000-0005-0000-0000-000004000000}"/>
    <cellStyle name="Comma 6" xfId="6" xr:uid="{00000000-0005-0000-0000-000005000000}"/>
    <cellStyle name="Currency" xfId="7" builtinId="4"/>
    <cellStyle name="Currency 2" xfId="8" xr:uid="{00000000-0005-0000-0000-000007000000}"/>
    <cellStyle name="Normal" xfId="0" builtinId="0"/>
    <cellStyle name="Normal 2" xfId="9" xr:uid="{00000000-0005-0000-0000-000009000000}"/>
    <cellStyle name="เครื่องหมายจุลภาค 2 2" xfId="10" xr:uid="{00000000-0005-0000-0000-00000A000000}"/>
    <cellStyle name="ปกติ 2" xfId="11" xr:uid="{00000000-0005-0000-0000-00000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25"/>
  <sheetViews>
    <sheetView workbookViewId="0">
      <selection sqref="A1:IV65536"/>
    </sheetView>
  </sheetViews>
  <sheetFormatPr defaultColWidth="9.109375" defaultRowHeight="13.8" x14ac:dyDescent="0.3"/>
  <cols>
    <col min="1" max="13" width="9.109375" style="1"/>
    <col min="14" max="14" width="17.44140625" style="1" customWidth="1"/>
    <col min="15" max="16384" width="9.109375" style="1"/>
  </cols>
  <sheetData>
    <row r="2" spans="1:14" ht="12.75" customHeight="1" x14ac:dyDescent="0.3">
      <c r="D2" s="2"/>
      <c r="E2" s="2"/>
      <c r="F2" s="2"/>
      <c r="G2" s="2"/>
      <c r="H2" s="2"/>
      <c r="I2" s="2"/>
      <c r="J2" s="2"/>
      <c r="K2" s="2"/>
    </row>
    <row r="3" spans="1:14" ht="12.75" customHeight="1" x14ac:dyDescent="0.3">
      <c r="D3" s="2"/>
      <c r="E3" s="2"/>
      <c r="F3" s="2"/>
      <c r="G3" s="2"/>
      <c r="H3" s="2"/>
      <c r="I3" s="2"/>
      <c r="J3" s="2"/>
      <c r="K3" s="2"/>
    </row>
    <row r="5" spans="1:14" ht="54.75" customHeight="1" x14ac:dyDescent="0.8">
      <c r="A5" s="437" t="s">
        <v>222</v>
      </c>
      <c r="B5" s="437"/>
      <c r="C5" s="437"/>
      <c r="D5" s="437"/>
      <c r="E5" s="437"/>
      <c r="F5" s="437"/>
      <c r="G5" s="437"/>
      <c r="H5" s="437"/>
      <c r="I5" s="437"/>
      <c r="J5" s="437"/>
      <c r="K5" s="437"/>
      <c r="L5" s="437"/>
      <c r="M5" s="437"/>
      <c r="N5" s="437"/>
    </row>
    <row r="6" spans="1:14" ht="45.6" x14ac:dyDescent="0.8">
      <c r="A6" s="437" t="s">
        <v>55</v>
      </c>
      <c r="B6" s="437"/>
      <c r="C6" s="437"/>
      <c r="D6" s="437"/>
      <c r="E6" s="437"/>
      <c r="F6" s="437"/>
      <c r="G6" s="437"/>
      <c r="H6" s="437"/>
      <c r="I6" s="437"/>
      <c r="J6" s="437"/>
      <c r="K6" s="437"/>
      <c r="L6" s="437"/>
      <c r="M6" s="437"/>
      <c r="N6" s="437"/>
    </row>
    <row r="7" spans="1:14" ht="42" customHeight="1" x14ac:dyDescent="0.55000000000000004">
      <c r="A7" s="440" t="s">
        <v>374</v>
      </c>
      <c r="B7" s="440"/>
      <c r="C7" s="440"/>
      <c r="D7" s="440"/>
      <c r="E7" s="440"/>
      <c r="F7" s="440"/>
      <c r="G7" s="440"/>
      <c r="H7" s="440"/>
      <c r="I7" s="440"/>
      <c r="J7" s="440"/>
      <c r="K7" s="440"/>
      <c r="L7" s="440"/>
      <c r="M7" s="440"/>
      <c r="N7" s="440"/>
    </row>
    <row r="8" spans="1:14" ht="25.8" x14ac:dyDescent="0.5">
      <c r="B8" s="3"/>
    </row>
    <row r="9" spans="1:14" ht="25.8" x14ac:dyDescent="0.5">
      <c r="B9" s="3"/>
    </row>
    <row r="10" spans="1:14" ht="25.8" x14ac:dyDescent="0.5">
      <c r="B10" s="3"/>
    </row>
    <row r="11" spans="1:14" ht="39" customHeight="1" x14ac:dyDescent="0.5">
      <c r="A11" s="438" t="s">
        <v>360</v>
      </c>
      <c r="B11" s="438"/>
      <c r="C11" s="438"/>
      <c r="D11" s="438"/>
      <c r="E11" s="438"/>
      <c r="F11" s="438"/>
      <c r="G11" s="438"/>
      <c r="H11" s="438"/>
      <c r="I11" s="438"/>
      <c r="J11" s="438"/>
      <c r="K11" s="438"/>
      <c r="L11" s="438"/>
      <c r="M11" s="438"/>
      <c r="N11" s="438"/>
    </row>
    <row r="12" spans="1:14" ht="33" customHeight="1" x14ac:dyDescent="0.5">
      <c r="A12" s="438" t="s">
        <v>329</v>
      </c>
      <c r="B12" s="438"/>
      <c r="C12" s="438"/>
      <c r="D12" s="438"/>
      <c r="E12" s="438"/>
      <c r="F12" s="438"/>
      <c r="G12" s="438"/>
      <c r="H12" s="438"/>
      <c r="I12" s="438"/>
      <c r="J12" s="438"/>
      <c r="K12" s="438"/>
      <c r="L12" s="438"/>
      <c r="M12" s="438"/>
      <c r="N12" s="438"/>
    </row>
    <row r="13" spans="1:14" ht="25.8" x14ac:dyDescent="0.5">
      <c r="B13" s="3"/>
    </row>
    <row r="14" spans="1:14" ht="25.8" x14ac:dyDescent="0.5">
      <c r="B14" s="3"/>
    </row>
    <row r="15" spans="1:14" ht="25.8" x14ac:dyDescent="0.5">
      <c r="B15" s="3"/>
    </row>
    <row r="16" spans="1:14" ht="25.8" x14ac:dyDescent="0.5">
      <c r="B16" s="3"/>
    </row>
    <row r="17" spans="4:14" s="4" customFormat="1" ht="21" x14ac:dyDescent="0.4">
      <c r="K17" s="441" t="s">
        <v>86</v>
      </c>
      <c r="L17" s="441"/>
      <c r="M17" s="441"/>
      <c r="N17" s="441"/>
    </row>
    <row r="18" spans="4:14" s="4" customFormat="1" ht="23.25" customHeight="1" x14ac:dyDescent="0.4">
      <c r="H18" s="5"/>
      <c r="I18" s="5"/>
      <c r="J18" s="5"/>
      <c r="K18" s="436" t="s">
        <v>375</v>
      </c>
      <c r="L18" s="436"/>
      <c r="M18" s="436"/>
      <c r="N18" s="436"/>
    </row>
    <row r="19" spans="4:14" x14ac:dyDescent="0.3">
      <c r="L19" s="439"/>
      <c r="M19" s="439"/>
      <c r="N19" s="439"/>
    </row>
    <row r="22" spans="4:14" ht="12.75" customHeight="1" x14ac:dyDescent="0.45">
      <c r="N22" s="6"/>
    </row>
    <row r="23" spans="4:14" ht="12.75" customHeight="1" x14ac:dyDescent="0.3">
      <c r="M23" s="435" t="s">
        <v>173</v>
      </c>
      <c r="N23" s="435"/>
    </row>
    <row r="24" spans="4:14" ht="12.75" customHeight="1" x14ac:dyDescent="0.3">
      <c r="D24" s="2"/>
      <c r="E24" s="2"/>
      <c r="F24" s="2"/>
      <c r="G24" s="2"/>
      <c r="H24" s="2"/>
      <c r="I24" s="2"/>
      <c r="J24" s="2"/>
      <c r="K24" s="2"/>
      <c r="M24" s="435"/>
      <c r="N24" s="435"/>
    </row>
    <row r="25" spans="4:14" ht="12.75" customHeight="1" x14ac:dyDescent="0.3">
      <c r="D25" s="2"/>
      <c r="E25" s="2"/>
      <c r="F25" s="2"/>
      <c r="G25" s="2"/>
      <c r="H25" s="2"/>
      <c r="I25" s="2"/>
      <c r="J25" s="2"/>
      <c r="K25" s="2"/>
      <c r="M25" s="435"/>
      <c r="N25" s="435"/>
    </row>
  </sheetData>
  <mergeCells count="9">
    <mergeCell ref="M23:N25"/>
    <mergeCell ref="K18:N18"/>
    <mergeCell ref="A5:N5"/>
    <mergeCell ref="A11:N11"/>
    <mergeCell ref="L19:N19"/>
    <mergeCell ref="A6:N6"/>
    <mergeCell ref="A7:N7"/>
    <mergeCell ref="A12:N12"/>
    <mergeCell ref="K17:N17"/>
  </mergeCells>
  <pageMargins left="0.39370078740157483" right="0.39370078740157483" top="1.1811023622047245" bottom="0.17" header="0.39370078740157483" footer="0.15"/>
  <pageSetup paperSize="9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3">
    <tabColor theme="5" tint="0.59999389629810485"/>
  </sheetPr>
  <dimension ref="A1:N19"/>
  <sheetViews>
    <sheetView topLeftCell="B1" zoomScale="80" zoomScaleNormal="80" workbookViewId="0">
      <pane ySplit="3" topLeftCell="A13" activePane="bottomLeft" state="frozen"/>
      <selection pane="bottomLeft" activeCell="E18" sqref="E18"/>
    </sheetView>
  </sheetViews>
  <sheetFormatPr defaultColWidth="9.109375" defaultRowHeight="21" x14ac:dyDescent="0.4"/>
  <cols>
    <col min="1" max="1" width="6" style="13" customWidth="1"/>
    <col min="2" max="2" width="27" style="13" customWidth="1"/>
    <col min="3" max="3" width="14.6640625" style="13" customWidth="1"/>
    <col min="4" max="4" width="18" style="13" customWidth="1"/>
    <col min="5" max="9" width="14.109375" style="13" customWidth="1"/>
    <col min="10" max="10" width="13.21875" style="13" customWidth="1"/>
    <col min="11" max="11" width="14.109375" style="13" customWidth="1"/>
    <col min="12" max="12" width="10.6640625" style="13" customWidth="1"/>
    <col min="13" max="13" width="10.88671875" style="13" customWidth="1"/>
    <col min="14" max="14" width="11.33203125" style="13" bestFit="1" customWidth="1"/>
    <col min="15" max="16384" width="9.109375" style="13"/>
  </cols>
  <sheetData>
    <row r="1" spans="1:14" ht="23.25" customHeight="1" thickBot="1" x14ac:dyDescent="0.45">
      <c r="A1" s="472" t="s">
        <v>189</v>
      </c>
      <c r="B1" s="472"/>
      <c r="C1" s="503"/>
      <c r="D1" s="58"/>
      <c r="E1" s="58"/>
      <c r="K1" s="15" t="s">
        <v>191</v>
      </c>
    </row>
    <row r="2" spans="1:14" ht="27" customHeight="1" thickBot="1" x14ac:dyDescent="0.45">
      <c r="A2" s="463" t="s">
        <v>12</v>
      </c>
      <c r="B2" s="463" t="s">
        <v>6</v>
      </c>
      <c r="C2" s="500" t="s">
        <v>67</v>
      </c>
      <c r="D2" s="501"/>
      <c r="E2" s="501"/>
      <c r="F2" s="501"/>
      <c r="G2" s="501"/>
      <c r="H2" s="501"/>
      <c r="I2" s="501"/>
      <c r="J2" s="501"/>
      <c r="K2" s="502"/>
    </row>
    <row r="3" spans="1:14" ht="80.25" customHeight="1" thickBot="1" x14ac:dyDescent="0.45">
      <c r="A3" s="464"/>
      <c r="B3" s="464"/>
      <c r="C3" s="75" t="s">
        <v>464</v>
      </c>
      <c r="D3" s="75" t="s">
        <v>465</v>
      </c>
      <c r="E3" s="75" t="s">
        <v>466</v>
      </c>
      <c r="F3" s="75" t="s">
        <v>467</v>
      </c>
      <c r="G3" s="76" t="s">
        <v>468</v>
      </c>
      <c r="H3" s="75" t="s">
        <v>469</v>
      </c>
      <c r="I3" s="76" t="s">
        <v>470</v>
      </c>
      <c r="J3" s="75" t="s">
        <v>471</v>
      </c>
      <c r="K3" s="75" t="s">
        <v>472</v>
      </c>
    </row>
    <row r="4" spans="1:14" ht="21.75" customHeight="1" thickBot="1" x14ac:dyDescent="0.45">
      <c r="A4" s="26">
        <v>1</v>
      </c>
      <c r="B4" s="244" t="s">
        <v>273</v>
      </c>
      <c r="C4" s="173"/>
      <c r="D4" s="173"/>
      <c r="E4" s="173"/>
      <c r="F4" s="173"/>
      <c r="G4" s="173"/>
      <c r="H4" s="173"/>
      <c r="I4" s="173"/>
      <c r="J4" s="39"/>
      <c r="K4" s="39"/>
    </row>
    <row r="5" spans="1:14" ht="21.75" customHeight="1" thickBot="1" x14ac:dyDescent="0.45">
      <c r="A5" s="26">
        <v>2</v>
      </c>
      <c r="B5" s="244" t="s">
        <v>274</v>
      </c>
      <c r="C5" s="173"/>
      <c r="D5" s="173"/>
      <c r="E5" s="173"/>
      <c r="F5" s="39"/>
      <c r="G5" s="173"/>
      <c r="H5" s="173"/>
      <c r="I5" s="39"/>
      <c r="J5" s="173"/>
      <c r="K5" s="39"/>
    </row>
    <row r="6" spans="1:14" ht="21.75" customHeight="1" thickBot="1" x14ac:dyDescent="0.45">
      <c r="A6" s="26">
        <v>3</v>
      </c>
      <c r="B6" s="244" t="s">
        <v>275</v>
      </c>
      <c r="C6" s="39"/>
      <c r="D6" s="39"/>
      <c r="E6" s="173"/>
      <c r="F6" s="39"/>
      <c r="G6" s="173"/>
      <c r="H6" s="173"/>
      <c r="I6" s="39"/>
      <c r="J6" s="39"/>
      <c r="K6" s="39"/>
    </row>
    <row r="7" spans="1:14" ht="21.75" customHeight="1" thickBot="1" x14ac:dyDescent="0.45">
      <c r="A7" s="26">
        <v>4</v>
      </c>
      <c r="B7" s="244" t="s">
        <v>276</v>
      </c>
      <c r="C7" s="173"/>
      <c r="D7" s="173"/>
      <c r="E7" s="173"/>
      <c r="F7" s="173"/>
      <c r="G7" s="173"/>
      <c r="H7" s="173"/>
      <c r="I7" s="173"/>
      <c r="J7" s="39"/>
      <c r="K7" s="39"/>
    </row>
    <row r="8" spans="1:14" ht="21.75" customHeight="1" thickBot="1" x14ac:dyDescent="0.45">
      <c r="A8" s="26">
        <v>5</v>
      </c>
      <c r="B8" s="244" t="s">
        <v>277</v>
      </c>
      <c r="C8" s="173"/>
      <c r="D8" s="173"/>
      <c r="E8" s="173"/>
      <c r="F8" s="173"/>
      <c r="G8" s="173"/>
      <c r="H8" s="77"/>
      <c r="I8" s="173"/>
      <c r="J8" s="77"/>
      <c r="K8" s="77"/>
    </row>
    <row r="9" spans="1:14" ht="21.75" customHeight="1" thickBot="1" x14ac:dyDescent="0.45">
      <c r="A9" s="26">
        <v>6</v>
      </c>
      <c r="B9" s="244" t="s">
        <v>278</v>
      </c>
      <c r="C9" s="173"/>
      <c r="D9" s="173"/>
      <c r="E9" s="173"/>
      <c r="F9" s="173"/>
      <c r="G9" s="173"/>
      <c r="H9" s="173"/>
      <c r="I9" s="173"/>
      <c r="J9" s="77"/>
      <c r="K9" s="39"/>
    </row>
    <row r="10" spans="1:14" ht="21.75" customHeight="1" thickBot="1" x14ac:dyDescent="0.45">
      <c r="A10" s="26">
        <v>7</v>
      </c>
      <c r="B10" s="244" t="s">
        <v>430</v>
      </c>
      <c r="C10" s="39"/>
      <c r="D10" s="39"/>
      <c r="E10" s="173"/>
      <c r="F10" s="173"/>
      <c r="G10" s="173"/>
      <c r="H10" s="173"/>
      <c r="I10" s="39"/>
      <c r="J10" s="39"/>
      <c r="K10" s="39"/>
    </row>
    <row r="11" spans="1:14" ht="21.75" customHeight="1" thickBot="1" x14ac:dyDescent="0.45">
      <c r="A11" s="26">
        <v>8</v>
      </c>
      <c r="B11" s="244" t="s">
        <v>431</v>
      </c>
      <c r="C11" s="173"/>
      <c r="D11" s="173"/>
      <c r="E11" s="173"/>
      <c r="F11" s="173"/>
      <c r="G11" s="173"/>
      <c r="H11" s="173"/>
      <c r="I11" s="173"/>
      <c r="J11" s="39"/>
      <c r="K11" s="39"/>
    </row>
    <row r="12" spans="1:14" ht="21.75" customHeight="1" thickBot="1" x14ac:dyDescent="0.45">
      <c r="A12" s="26">
        <v>9</v>
      </c>
      <c r="B12" s="244" t="s">
        <v>432</v>
      </c>
      <c r="C12" s="232"/>
      <c r="D12" s="232"/>
      <c r="E12" s="173"/>
      <c r="F12" s="39"/>
      <c r="G12" s="173"/>
      <c r="H12" s="173"/>
      <c r="I12" s="173"/>
      <c r="J12" s="232"/>
      <c r="K12" s="39"/>
      <c r="N12" s="170"/>
    </row>
    <row r="13" spans="1:14" ht="21.75" customHeight="1" thickBot="1" x14ac:dyDescent="0.45">
      <c r="A13" s="26">
        <v>10</v>
      </c>
      <c r="B13" s="244" t="s">
        <v>279</v>
      </c>
      <c r="C13" s="173"/>
      <c r="D13" s="173"/>
      <c r="E13" s="173"/>
      <c r="F13" s="173"/>
      <c r="G13" s="173"/>
      <c r="H13" s="173"/>
      <c r="I13" s="173"/>
      <c r="J13" s="39"/>
      <c r="K13" s="39"/>
    </row>
    <row r="14" spans="1:14" ht="21.75" customHeight="1" thickBot="1" x14ac:dyDescent="0.45">
      <c r="A14" s="26">
        <v>11</v>
      </c>
      <c r="B14" s="244" t="s">
        <v>280</v>
      </c>
      <c r="C14" s="173"/>
      <c r="D14" s="173"/>
      <c r="E14" s="173"/>
      <c r="F14" s="173"/>
      <c r="G14" s="39"/>
      <c r="H14" s="173"/>
      <c r="I14" s="39"/>
      <c r="J14" s="39"/>
      <c r="K14" s="39"/>
    </row>
    <row r="15" spans="1:14" ht="21.75" customHeight="1" thickBot="1" x14ac:dyDescent="0.45">
      <c r="A15" s="26">
        <v>12</v>
      </c>
      <c r="B15" s="244" t="s">
        <v>281</v>
      </c>
      <c r="C15" s="173"/>
      <c r="D15" s="173"/>
      <c r="E15" s="173"/>
      <c r="F15" s="173"/>
      <c r="G15" s="173"/>
      <c r="H15" s="173"/>
      <c r="I15" s="173"/>
      <c r="J15" s="39"/>
      <c r="K15" s="39"/>
    </row>
    <row r="16" spans="1:14" ht="25.2" thickBot="1" x14ac:dyDescent="0.45">
      <c r="A16" s="26">
        <v>13</v>
      </c>
      <c r="B16" s="244" t="s">
        <v>282</v>
      </c>
      <c r="C16" s="173"/>
      <c r="D16" s="173"/>
      <c r="E16" s="173"/>
      <c r="F16" s="77"/>
      <c r="G16" s="148"/>
      <c r="H16" s="173"/>
      <c r="I16" s="173"/>
      <c r="J16" s="77"/>
      <c r="K16" s="39"/>
    </row>
    <row r="17" spans="1:11" ht="25.2" thickBot="1" x14ac:dyDescent="0.45">
      <c r="A17" s="26">
        <v>14</v>
      </c>
      <c r="B17" s="244" t="s">
        <v>352</v>
      </c>
      <c r="C17" s="148"/>
      <c r="D17" s="148"/>
      <c r="E17" s="173"/>
      <c r="F17" s="148"/>
      <c r="G17" s="148"/>
      <c r="H17" s="148"/>
      <c r="I17" s="148"/>
      <c r="J17" s="148"/>
      <c r="K17" s="148"/>
    </row>
    <row r="18" spans="1:11" s="4" customFormat="1" ht="21.6" thickBot="1" x14ac:dyDescent="0.45">
      <c r="A18" s="41"/>
      <c r="B18" s="42" t="s">
        <v>11</v>
      </c>
      <c r="C18" s="50">
        <f t="shared" ref="C18:K18" si="0">SUM(C4:C17)</f>
        <v>0</v>
      </c>
      <c r="D18" s="50">
        <f t="shared" si="0"/>
        <v>0</v>
      </c>
      <c r="E18" s="50">
        <f t="shared" si="0"/>
        <v>0</v>
      </c>
      <c r="F18" s="50">
        <f t="shared" si="0"/>
        <v>0</v>
      </c>
      <c r="G18" s="50">
        <f t="shared" si="0"/>
        <v>0</v>
      </c>
      <c r="H18" s="50">
        <f t="shared" si="0"/>
        <v>0</v>
      </c>
      <c r="I18" s="50">
        <f t="shared" si="0"/>
        <v>0</v>
      </c>
      <c r="J18" s="50">
        <f t="shared" si="0"/>
        <v>0</v>
      </c>
      <c r="K18" s="50">
        <f t="shared" si="0"/>
        <v>0</v>
      </c>
    </row>
    <row r="19" spans="1:11" ht="27" customHeight="1" x14ac:dyDescent="0.4">
      <c r="A19" s="503" t="s">
        <v>345</v>
      </c>
      <c r="B19" s="503"/>
      <c r="C19" s="503"/>
      <c r="D19" s="503"/>
      <c r="E19" s="503"/>
      <c r="F19" s="503"/>
      <c r="G19" s="503"/>
      <c r="H19" s="503"/>
      <c r="I19" s="503"/>
      <c r="J19" s="503"/>
      <c r="K19" s="503"/>
    </row>
  </sheetData>
  <mergeCells count="5">
    <mergeCell ref="A1:C1"/>
    <mergeCell ref="A2:A3"/>
    <mergeCell ref="B2:B3"/>
    <mergeCell ref="C2:K2"/>
    <mergeCell ref="A19:K19"/>
  </mergeCells>
  <phoneticPr fontId="2" type="noConversion"/>
  <pageMargins left="0.19685039370078741" right="0.19685039370078741" top="0.59055118110236227" bottom="0.19685039370078741" header="0.39370078740157483" footer="0.3937007874015748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J21"/>
  <sheetViews>
    <sheetView zoomScale="80" zoomScaleNormal="80" workbookViewId="0">
      <pane ySplit="3" topLeftCell="A10" activePane="bottomLeft" state="frozen"/>
      <selection pane="bottomLeft" activeCell="B20" sqref="B20:J20"/>
    </sheetView>
  </sheetViews>
  <sheetFormatPr defaultColWidth="9.109375" defaultRowHeight="21" x14ac:dyDescent="0.25"/>
  <cols>
    <col min="1" max="1" width="6" style="80" customWidth="1"/>
    <col min="2" max="2" width="27.6640625" style="80" customWidth="1"/>
    <col min="3" max="3" width="14.88671875" style="80" customWidth="1"/>
    <col min="4" max="4" width="14.44140625" style="80" customWidth="1"/>
    <col min="5" max="5" width="14" style="80" customWidth="1"/>
    <col min="6" max="6" width="15" style="80" customWidth="1"/>
    <col min="7" max="7" width="14.6640625" style="80" customWidth="1"/>
    <col min="8" max="8" width="15.88671875" style="80" customWidth="1"/>
    <col min="9" max="9" width="16.6640625" style="80" customWidth="1"/>
    <col min="10" max="10" width="15.6640625" style="98" customWidth="1"/>
    <col min="11" max="16384" width="9.109375" style="80"/>
  </cols>
  <sheetData>
    <row r="1" spans="1:10" ht="23.25" customHeight="1" thickBot="1" x14ac:dyDescent="0.3">
      <c r="A1" s="511" t="s">
        <v>189</v>
      </c>
      <c r="B1" s="511"/>
      <c r="C1" s="511"/>
      <c r="D1" s="126"/>
      <c r="J1" s="89" t="s">
        <v>192</v>
      </c>
    </row>
    <row r="2" spans="1:10" ht="27" customHeight="1" thickBot="1" x14ac:dyDescent="0.3">
      <c r="A2" s="463" t="s">
        <v>12</v>
      </c>
      <c r="B2" s="463" t="s">
        <v>6</v>
      </c>
      <c r="C2" s="461" t="s">
        <v>67</v>
      </c>
      <c r="D2" s="513"/>
      <c r="E2" s="513"/>
      <c r="F2" s="513"/>
      <c r="G2" s="513"/>
      <c r="H2" s="513"/>
      <c r="I2" s="513"/>
      <c r="J2" s="127"/>
    </row>
    <row r="3" spans="1:10" ht="74.400000000000006" customHeight="1" thickBot="1" x14ac:dyDescent="0.3">
      <c r="A3" s="464"/>
      <c r="B3" s="464"/>
      <c r="C3" s="76" t="s">
        <v>473</v>
      </c>
      <c r="D3" s="76" t="s">
        <v>474</v>
      </c>
      <c r="E3" s="76" t="s">
        <v>475</v>
      </c>
      <c r="F3" s="76" t="s">
        <v>476</v>
      </c>
      <c r="G3" s="76" t="s">
        <v>477</v>
      </c>
      <c r="H3" s="76" t="s">
        <v>478</v>
      </c>
      <c r="I3" s="76" t="s">
        <v>479</v>
      </c>
      <c r="J3" s="76" t="s">
        <v>480</v>
      </c>
    </row>
    <row r="4" spans="1:10" ht="21.75" customHeight="1" thickBot="1" x14ac:dyDescent="0.3">
      <c r="A4" s="26">
        <v>1</v>
      </c>
      <c r="B4" s="244" t="s">
        <v>273</v>
      </c>
      <c r="C4" s="84"/>
      <c r="D4" s="102"/>
      <c r="E4" s="84"/>
      <c r="F4" s="102"/>
      <c r="G4" s="233"/>
      <c r="H4" s="102"/>
      <c r="I4" s="61"/>
      <c r="J4" s="122">
        <f>'แผนงบดำเนินงาน(6)'!C4+'แผนงบดำเนินงาน(6)'!E4+'แผนงบดำเนินงาน(6)'!F4+'แผนงบดำเนินงาน(6)'!G4+'แผนงบดำเนินงาน(6)'!H4+'แผนงบดำเนินงาน(6)'!I4+'แผนงบดำเนินงาน(6)'!J4+'แผนงบดำเนินงาน(6)'!K4+'งบดำเนินงาน (7)'!C4+'งบดำเนินงาน (7)'!D4+'งบดำเนินงาน (7)'!E4+'งบดำเนินงาน (7)'!F4+'งบดำเนินงาน (7)'!G4+'งบดำเนินงาน (7)'!H4+'งบดำเนินงาน (7)'!I4+'แผนงบดำเนินงาน(6)'!D4</f>
        <v>0</v>
      </c>
    </row>
    <row r="5" spans="1:10" ht="21.75" customHeight="1" thickBot="1" x14ac:dyDescent="0.3">
      <c r="A5" s="26">
        <v>2</v>
      </c>
      <c r="B5" s="244" t="s">
        <v>274</v>
      </c>
      <c r="C5" s="61"/>
      <c r="D5" s="102"/>
      <c r="E5" s="102"/>
      <c r="F5" s="102"/>
      <c r="G5" s="102"/>
      <c r="H5" s="102"/>
      <c r="I5" s="61"/>
      <c r="J5" s="122">
        <f>'แผนงบดำเนินงาน(6)'!C5+'แผนงบดำเนินงาน(6)'!E5+'แผนงบดำเนินงาน(6)'!F5+'แผนงบดำเนินงาน(6)'!G5+'แผนงบดำเนินงาน(6)'!H5+'แผนงบดำเนินงาน(6)'!I5+'แผนงบดำเนินงาน(6)'!J5+'แผนงบดำเนินงาน(6)'!K5+'งบดำเนินงาน (7)'!C5+'งบดำเนินงาน (7)'!D5+'งบดำเนินงาน (7)'!E5+'งบดำเนินงาน (7)'!F5+'งบดำเนินงาน (7)'!G5+'งบดำเนินงาน (7)'!H5+'งบดำเนินงาน (7)'!I5+'แผนงบดำเนินงาน(6)'!D5</f>
        <v>0</v>
      </c>
    </row>
    <row r="6" spans="1:10" ht="21.75" customHeight="1" thickBot="1" x14ac:dyDescent="0.3">
      <c r="A6" s="26">
        <v>3</v>
      </c>
      <c r="B6" s="244" t="s">
        <v>275</v>
      </c>
      <c r="C6" s="61"/>
      <c r="D6" s="61"/>
      <c r="E6" s="61"/>
      <c r="F6" s="61"/>
      <c r="G6" s="102"/>
      <c r="H6" s="102"/>
      <c r="I6" s="61"/>
      <c r="J6" s="122">
        <f>'แผนงบดำเนินงาน(6)'!C6+'แผนงบดำเนินงาน(6)'!E6+'แผนงบดำเนินงาน(6)'!F6+'แผนงบดำเนินงาน(6)'!G6+'แผนงบดำเนินงาน(6)'!H6+'แผนงบดำเนินงาน(6)'!I6+'แผนงบดำเนินงาน(6)'!J6+'แผนงบดำเนินงาน(6)'!K6+'งบดำเนินงาน (7)'!C6+'งบดำเนินงาน (7)'!D6+'งบดำเนินงาน (7)'!E6+'งบดำเนินงาน (7)'!F6+'งบดำเนินงาน (7)'!G6+'งบดำเนินงาน (7)'!H6+'งบดำเนินงาน (7)'!I6+'แผนงบดำเนินงาน(6)'!D6</f>
        <v>0</v>
      </c>
    </row>
    <row r="7" spans="1:10" ht="21.75" customHeight="1" thickBot="1" x14ac:dyDescent="0.3">
      <c r="A7" s="26">
        <v>4</v>
      </c>
      <c r="B7" s="244" t="s">
        <v>276</v>
      </c>
      <c r="C7" s="61"/>
      <c r="D7" s="102"/>
      <c r="E7" s="61"/>
      <c r="F7" s="61"/>
      <c r="G7" s="102"/>
      <c r="H7" s="102"/>
      <c r="I7" s="61"/>
      <c r="J7" s="122">
        <f>'แผนงบดำเนินงาน(6)'!C7+'แผนงบดำเนินงาน(6)'!E7+'แผนงบดำเนินงาน(6)'!F7+'แผนงบดำเนินงาน(6)'!G7+'แผนงบดำเนินงาน(6)'!H7+'แผนงบดำเนินงาน(6)'!I7+'แผนงบดำเนินงาน(6)'!J7+'แผนงบดำเนินงาน(6)'!K7+'งบดำเนินงาน (7)'!C7+'งบดำเนินงาน (7)'!D7+'งบดำเนินงาน (7)'!E7+'งบดำเนินงาน (7)'!F7+'งบดำเนินงาน (7)'!G7+'งบดำเนินงาน (7)'!H7+'งบดำเนินงาน (7)'!I7+'แผนงบดำเนินงาน(6)'!D7</f>
        <v>0</v>
      </c>
    </row>
    <row r="8" spans="1:10" ht="21.75" customHeight="1" thickBot="1" x14ac:dyDescent="0.3">
      <c r="A8" s="26">
        <v>5</v>
      </c>
      <c r="B8" s="244" t="s">
        <v>277</v>
      </c>
      <c r="C8" s="233"/>
      <c r="D8" s="102"/>
      <c r="E8" s="84"/>
      <c r="F8" s="102"/>
      <c r="G8" s="102"/>
      <c r="H8" s="102"/>
      <c r="I8" s="84"/>
      <c r="J8" s="122">
        <f>'แผนงบดำเนินงาน(6)'!C8+'แผนงบดำเนินงาน(6)'!E8+'แผนงบดำเนินงาน(6)'!F8+'แผนงบดำเนินงาน(6)'!G8+'แผนงบดำเนินงาน(6)'!H8+'แผนงบดำเนินงาน(6)'!I8+'แผนงบดำเนินงาน(6)'!J8+'แผนงบดำเนินงาน(6)'!K8+'งบดำเนินงาน (7)'!C8+'งบดำเนินงาน (7)'!D8+'งบดำเนินงาน (7)'!E8+'งบดำเนินงาน (7)'!F8+'งบดำเนินงาน (7)'!G8+'งบดำเนินงาน (7)'!H8+'งบดำเนินงาน (7)'!I8+'แผนงบดำเนินงาน(6)'!D8</f>
        <v>0</v>
      </c>
    </row>
    <row r="9" spans="1:10" ht="21.75" customHeight="1" thickBot="1" x14ac:dyDescent="0.3">
      <c r="A9" s="26">
        <v>6</v>
      </c>
      <c r="B9" s="244" t="s">
        <v>278</v>
      </c>
      <c r="C9" s="84"/>
      <c r="D9" s="102"/>
      <c r="E9" s="84"/>
      <c r="F9" s="84"/>
      <c r="G9" s="102"/>
      <c r="H9" s="102"/>
      <c r="I9" s="84"/>
      <c r="J9" s="122">
        <f>'แผนงบดำเนินงาน(6)'!C9+'แผนงบดำเนินงาน(6)'!E9+'แผนงบดำเนินงาน(6)'!F9+'แผนงบดำเนินงาน(6)'!G9+'แผนงบดำเนินงาน(6)'!H9+'แผนงบดำเนินงาน(6)'!I9+'แผนงบดำเนินงาน(6)'!J9+'แผนงบดำเนินงาน(6)'!K9+'งบดำเนินงาน (7)'!C9+'งบดำเนินงาน (7)'!D9+'งบดำเนินงาน (7)'!E9+'งบดำเนินงาน (7)'!F9+'งบดำเนินงาน (7)'!G9+'งบดำเนินงาน (7)'!H9+'งบดำเนินงาน (7)'!I9+'แผนงบดำเนินงาน(6)'!D9</f>
        <v>0</v>
      </c>
    </row>
    <row r="10" spans="1:10" ht="21.75" customHeight="1" thickBot="1" x14ac:dyDescent="0.3">
      <c r="A10" s="26">
        <v>7</v>
      </c>
      <c r="B10" s="244" t="s">
        <v>430</v>
      </c>
      <c r="C10" s="61"/>
      <c r="D10" s="102"/>
      <c r="E10" s="61"/>
      <c r="F10" s="102"/>
      <c r="G10" s="102"/>
      <c r="H10" s="102"/>
      <c r="I10" s="84"/>
      <c r="J10" s="122">
        <f>'แผนงบดำเนินงาน(6)'!C10+'แผนงบดำเนินงาน(6)'!E10+'แผนงบดำเนินงาน(6)'!F10+'แผนงบดำเนินงาน(6)'!G10+'แผนงบดำเนินงาน(6)'!H10+'แผนงบดำเนินงาน(6)'!I10+'แผนงบดำเนินงาน(6)'!J10+'แผนงบดำเนินงาน(6)'!K10+'งบดำเนินงาน (7)'!C10+'งบดำเนินงาน (7)'!D10+'งบดำเนินงาน (7)'!E10+'งบดำเนินงาน (7)'!F10+'งบดำเนินงาน (7)'!G10+'งบดำเนินงาน (7)'!H10+'งบดำเนินงาน (7)'!I10+'แผนงบดำเนินงาน(6)'!D10</f>
        <v>0</v>
      </c>
    </row>
    <row r="11" spans="1:10" ht="21.75" customHeight="1" thickBot="1" x14ac:dyDescent="0.3">
      <c r="A11" s="26">
        <v>8</v>
      </c>
      <c r="B11" s="244" t="s">
        <v>431</v>
      </c>
      <c r="C11" s="61"/>
      <c r="D11" s="102"/>
      <c r="E11" s="102"/>
      <c r="F11" s="165"/>
      <c r="G11" s="102"/>
      <c r="H11" s="102"/>
      <c r="I11" s="84"/>
      <c r="J11" s="122">
        <f>'แผนงบดำเนินงาน(6)'!C11+'แผนงบดำเนินงาน(6)'!E11+'แผนงบดำเนินงาน(6)'!F11+'แผนงบดำเนินงาน(6)'!G11+'แผนงบดำเนินงาน(6)'!H11+'แผนงบดำเนินงาน(6)'!I11+'แผนงบดำเนินงาน(6)'!J11+'แผนงบดำเนินงาน(6)'!K11+'งบดำเนินงาน (7)'!C11+'งบดำเนินงาน (7)'!D11+'งบดำเนินงาน (7)'!E11+'งบดำเนินงาน (7)'!F11+'งบดำเนินงาน (7)'!G11+'งบดำเนินงาน (7)'!H11+'งบดำเนินงาน (7)'!I11+'แผนงบดำเนินงาน(6)'!D11</f>
        <v>0</v>
      </c>
    </row>
    <row r="12" spans="1:10" ht="21.75" customHeight="1" thickBot="1" x14ac:dyDescent="0.3">
      <c r="A12" s="26">
        <v>9</v>
      </c>
      <c r="B12" s="244" t="s">
        <v>432</v>
      </c>
      <c r="C12" s="225"/>
      <c r="D12" s="61"/>
      <c r="E12" s="61"/>
      <c r="F12" s="61"/>
      <c r="G12" s="102"/>
      <c r="H12" s="102"/>
      <c r="I12" s="84"/>
      <c r="J12" s="122">
        <f>'แผนงบดำเนินงาน(6)'!C12+'แผนงบดำเนินงาน(6)'!E12+'แผนงบดำเนินงาน(6)'!F12+'แผนงบดำเนินงาน(6)'!G12+'แผนงบดำเนินงาน(6)'!H12+'แผนงบดำเนินงาน(6)'!I12+'แผนงบดำเนินงาน(6)'!J12+'แผนงบดำเนินงาน(6)'!K12+'งบดำเนินงาน (7)'!C12+'งบดำเนินงาน (7)'!D12+'งบดำเนินงาน (7)'!E12+'งบดำเนินงาน (7)'!F12+'งบดำเนินงาน (7)'!G12+'งบดำเนินงาน (7)'!H12+'งบดำเนินงาน (7)'!I12+'แผนงบดำเนินงาน(6)'!D12</f>
        <v>0</v>
      </c>
    </row>
    <row r="13" spans="1:10" ht="21.75" customHeight="1" thickBot="1" x14ac:dyDescent="0.3">
      <c r="A13" s="26">
        <v>10</v>
      </c>
      <c r="B13" s="244" t="s">
        <v>279</v>
      </c>
      <c r="C13" s="102"/>
      <c r="D13" s="102"/>
      <c r="E13" s="102"/>
      <c r="F13" s="102"/>
      <c r="G13" s="102"/>
      <c r="H13" s="102"/>
      <c r="I13" s="84"/>
      <c r="J13" s="122">
        <f>'แผนงบดำเนินงาน(6)'!C13+'แผนงบดำเนินงาน(6)'!E13+'แผนงบดำเนินงาน(6)'!F13+'แผนงบดำเนินงาน(6)'!G13+'แผนงบดำเนินงาน(6)'!H13+'แผนงบดำเนินงาน(6)'!I13+'แผนงบดำเนินงาน(6)'!J13+'แผนงบดำเนินงาน(6)'!K13+'งบดำเนินงาน (7)'!C13+'งบดำเนินงาน (7)'!D13+'งบดำเนินงาน (7)'!E13+'งบดำเนินงาน (7)'!F13+'งบดำเนินงาน (7)'!G13+'งบดำเนินงาน (7)'!H13+'งบดำเนินงาน (7)'!I13+'แผนงบดำเนินงาน(6)'!D13</f>
        <v>0</v>
      </c>
    </row>
    <row r="14" spans="1:10" ht="21.75" customHeight="1" thickBot="1" x14ac:dyDescent="0.3">
      <c r="A14" s="26">
        <v>11</v>
      </c>
      <c r="B14" s="244" t="s">
        <v>280</v>
      </c>
      <c r="C14" s="61"/>
      <c r="D14" s="102"/>
      <c r="E14" s="61"/>
      <c r="F14" s="61"/>
      <c r="G14" s="102"/>
      <c r="H14" s="102"/>
      <c r="I14" s="84"/>
      <c r="J14" s="122">
        <f>'แผนงบดำเนินงาน(6)'!C14+'แผนงบดำเนินงาน(6)'!E14+'แผนงบดำเนินงาน(6)'!F14+'แผนงบดำเนินงาน(6)'!G14+'แผนงบดำเนินงาน(6)'!H14+'แผนงบดำเนินงาน(6)'!I14+'แผนงบดำเนินงาน(6)'!J14+'แผนงบดำเนินงาน(6)'!K14+'งบดำเนินงาน (7)'!C14+'งบดำเนินงาน (7)'!D14+'งบดำเนินงาน (7)'!E14+'งบดำเนินงาน (7)'!F14+'งบดำเนินงาน (7)'!G14+'งบดำเนินงาน (7)'!H14+'งบดำเนินงาน (7)'!I14+'แผนงบดำเนินงาน(6)'!D14</f>
        <v>0</v>
      </c>
    </row>
    <row r="15" spans="1:10" ht="21.75" customHeight="1" thickBot="1" x14ac:dyDescent="0.3">
      <c r="A15" s="26">
        <v>12</v>
      </c>
      <c r="B15" s="244" t="s">
        <v>281</v>
      </c>
      <c r="C15" s="102"/>
      <c r="D15" s="102"/>
      <c r="E15" s="102"/>
      <c r="F15" s="61"/>
      <c r="G15" s="102"/>
      <c r="H15" s="102"/>
      <c r="I15" s="84"/>
      <c r="J15" s="122">
        <f>'แผนงบดำเนินงาน(6)'!C15+'แผนงบดำเนินงาน(6)'!E15+'แผนงบดำเนินงาน(6)'!F15+'แผนงบดำเนินงาน(6)'!G15+'แผนงบดำเนินงาน(6)'!H15+'แผนงบดำเนินงาน(6)'!I15+'แผนงบดำเนินงาน(6)'!J15+'แผนงบดำเนินงาน(6)'!K15+'งบดำเนินงาน (7)'!C15+'งบดำเนินงาน (7)'!D15+'งบดำเนินงาน (7)'!E15+'งบดำเนินงาน (7)'!F15+'งบดำเนินงาน (7)'!G15+'งบดำเนินงาน (7)'!H15+'งบดำเนินงาน (7)'!I15+'แผนงบดำเนินงาน(6)'!D15</f>
        <v>0</v>
      </c>
    </row>
    <row r="16" spans="1:10" ht="25.2" thickBot="1" x14ac:dyDescent="0.3">
      <c r="A16" s="26">
        <v>13</v>
      </c>
      <c r="B16" s="244" t="s">
        <v>282</v>
      </c>
      <c r="C16" s="84"/>
      <c r="D16" s="102"/>
      <c r="E16" s="102"/>
      <c r="F16" s="102"/>
      <c r="G16" s="102"/>
      <c r="H16" s="102"/>
      <c r="I16" s="84"/>
      <c r="J16" s="122">
        <f>'แผนงบดำเนินงาน(6)'!C16+'แผนงบดำเนินงาน(6)'!E16+'แผนงบดำเนินงาน(6)'!F16+'แผนงบดำเนินงาน(6)'!G16+'แผนงบดำเนินงาน(6)'!H16+'แผนงบดำเนินงาน(6)'!I16+'แผนงบดำเนินงาน(6)'!J16+'แผนงบดำเนินงาน(6)'!K16+'งบดำเนินงาน (7)'!C16+'งบดำเนินงาน (7)'!D16+'งบดำเนินงาน (7)'!E16+'งบดำเนินงาน (7)'!F16+'งบดำเนินงาน (7)'!G16+'งบดำเนินงาน (7)'!H16+'งบดำเนินงาน (7)'!I16+'แผนงบดำเนินงาน(6)'!D16</f>
        <v>0</v>
      </c>
    </row>
    <row r="17" spans="1:10" ht="25.2" thickBot="1" x14ac:dyDescent="0.3">
      <c r="A17" s="26">
        <v>14</v>
      </c>
      <c r="B17" s="244" t="s">
        <v>352</v>
      </c>
      <c r="C17" s="102"/>
      <c r="D17" s="102"/>
      <c r="E17" s="103"/>
      <c r="F17" s="102"/>
      <c r="G17" s="102"/>
      <c r="H17" s="102"/>
      <c r="I17" s="102"/>
      <c r="J17" s="122">
        <f>'แผนงบดำเนินงาน(6)'!C17+'แผนงบดำเนินงาน(6)'!E17+'แผนงบดำเนินงาน(6)'!F17+'แผนงบดำเนินงาน(6)'!G17+'แผนงบดำเนินงาน(6)'!H17+'แผนงบดำเนินงาน(6)'!I17+'แผนงบดำเนินงาน(6)'!J17+'แผนงบดำเนินงาน(6)'!K17+'งบดำเนินงาน (7)'!C17+'งบดำเนินงาน (7)'!D17+'งบดำเนินงาน (7)'!E17+'งบดำเนินงาน (7)'!F17+'งบดำเนินงาน (7)'!G17+'งบดำเนินงาน (7)'!H17+'งบดำเนินงาน (7)'!I17+'แผนงบดำเนินงาน(6)'!D17</f>
        <v>0</v>
      </c>
    </row>
    <row r="18" spans="1:10" s="98" customFormat="1" ht="27" customHeight="1" thickBot="1" x14ac:dyDescent="0.3">
      <c r="A18" s="54"/>
      <c r="B18" s="29" t="s">
        <v>11</v>
      </c>
      <c r="C18" s="122">
        <f t="shared" ref="C18:I18" si="0">SUM(C4:C17)</f>
        <v>0</v>
      </c>
      <c r="D18" s="122">
        <f t="shared" si="0"/>
        <v>0</v>
      </c>
      <c r="E18" s="122">
        <f t="shared" si="0"/>
        <v>0</v>
      </c>
      <c r="F18" s="122">
        <f t="shared" si="0"/>
        <v>0</v>
      </c>
      <c r="G18" s="122">
        <f t="shared" si="0"/>
        <v>0</v>
      </c>
      <c r="H18" s="122">
        <f t="shared" si="0"/>
        <v>0</v>
      </c>
      <c r="I18" s="122">
        <f t="shared" si="0"/>
        <v>0</v>
      </c>
      <c r="J18" s="122">
        <f>'แผนงบดำเนินงาน(6)'!C18+'แผนงบดำเนินงาน(6)'!E18+'แผนงบดำเนินงาน(6)'!F18+'แผนงบดำเนินงาน(6)'!G18+'แผนงบดำเนินงาน(6)'!H18+'แผนงบดำเนินงาน(6)'!I18+'แผนงบดำเนินงาน(6)'!J18+'แผนงบดำเนินงาน(6)'!K18+'งบดำเนินงาน (7)'!C18+'งบดำเนินงาน (7)'!D18+'งบดำเนินงาน (7)'!E18+'งบดำเนินงาน (7)'!F18+'งบดำเนินงาน (7)'!G18+'งบดำเนินงาน (7)'!H18+'งบดำเนินงาน (7)'!I18+'แผนงบดำเนินงาน(6)'!D18</f>
        <v>0</v>
      </c>
    </row>
    <row r="19" spans="1:10" ht="11.25" customHeight="1" x14ac:dyDescent="0.25">
      <c r="J19" s="128"/>
    </row>
    <row r="20" spans="1:10" x14ac:dyDescent="0.25">
      <c r="B20" s="512" t="s">
        <v>345</v>
      </c>
      <c r="C20" s="512"/>
      <c r="D20" s="512"/>
      <c r="E20" s="512"/>
      <c r="F20" s="512"/>
      <c r="G20" s="512"/>
      <c r="H20" s="512"/>
      <c r="I20" s="512"/>
      <c r="J20" s="512"/>
    </row>
    <row r="21" spans="1:10" x14ac:dyDescent="0.25">
      <c r="B21" s="126"/>
      <c r="C21" s="126"/>
      <c r="D21" s="126"/>
      <c r="E21" s="126"/>
      <c r="F21" s="126"/>
      <c r="G21" s="126"/>
      <c r="H21" s="126"/>
      <c r="I21" s="126"/>
      <c r="J21" s="126"/>
    </row>
  </sheetData>
  <mergeCells count="5">
    <mergeCell ref="A1:C1"/>
    <mergeCell ref="A2:A3"/>
    <mergeCell ref="B2:B3"/>
    <mergeCell ref="B20:J20"/>
    <mergeCell ref="C2:I2"/>
  </mergeCells>
  <pageMargins left="0.39370078740157483" right="0.19685039370078741" top="0.59055118110236227" bottom="0.19685039370078741" header="0.39370078740157483" footer="0.39370078740157483"/>
  <pageSetup paperSize="9" scale="9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tabColor rgb="FFFF0000"/>
  </sheetPr>
  <dimension ref="A1:H20"/>
  <sheetViews>
    <sheetView zoomScale="70" zoomScaleNormal="70" workbookViewId="0">
      <pane ySplit="3" topLeftCell="A4" activePane="bottomLeft" state="frozen"/>
      <selection pane="bottomLeft" activeCell="B4" sqref="B4:B17"/>
    </sheetView>
  </sheetViews>
  <sheetFormatPr defaultColWidth="9.109375" defaultRowHeight="21" x14ac:dyDescent="0.4"/>
  <cols>
    <col min="1" max="1" width="6" style="13" customWidth="1"/>
    <col min="2" max="2" width="31.6640625" style="13" customWidth="1"/>
    <col min="3" max="3" width="18.109375" style="13" customWidth="1"/>
    <col min="4" max="4" width="16.33203125" style="13" customWidth="1"/>
    <col min="5" max="5" width="18" style="13" customWidth="1"/>
    <col min="6" max="6" width="18.109375" style="13" customWidth="1"/>
    <col min="7" max="7" width="17.88671875" style="13" customWidth="1"/>
    <col min="8" max="8" width="18.33203125" style="4" customWidth="1"/>
    <col min="9" max="16384" width="9.109375" style="13"/>
  </cols>
  <sheetData>
    <row r="1" spans="1:8" ht="23.25" customHeight="1" thickBot="1" x14ac:dyDescent="0.45">
      <c r="A1" s="472" t="s">
        <v>189</v>
      </c>
      <c r="B1" s="472"/>
      <c r="H1" s="15" t="s">
        <v>193</v>
      </c>
    </row>
    <row r="2" spans="1:8" ht="27" customHeight="1" thickBot="1" x14ac:dyDescent="0.45">
      <c r="A2" s="463" t="s">
        <v>12</v>
      </c>
      <c r="B2" s="463" t="s">
        <v>6</v>
      </c>
      <c r="C2" s="500" t="s">
        <v>68</v>
      </c>
      <c r="D2" s="501"/>
      <c r="E2" s="501"/>
      <c r="F2" s="501"/>
      <c r="G2" s="501"/>
      <c r="H2" s="502"/>
    </row>
    <row r="3" spans="1:8" ht="86.25" customHeight="1" thickBot="1" x14ac:dyDescent="0.45">
      <c r="A3" s="464"/>
      <c r="B3" s="464"/>
      <c r="C3" s="129" t="s">
        <v>69</v>
      </c>
      <c r="D3" s="129" t="s">
        <v>70</v>
      </c>
      <c r="E3" s="129" t="s">
        <v>139</v>
      </c>
      <c r="F3" s="75" t="s">
        <v>225</v>
      </c>
      <c r="G3" s="129" t="s">
        <v>346</v>
      </c>
      <c r="H3" s="40" t="s">
        <v>140</v>
      </c>
    </row>
    <row r="4" spans="1:8" ht="21.75" customHeight="1" thickBot="1" x14ac:dyDescent="0.45">
      <c r="A4" s="26">
        <v>1</v>
      </c>
      <c r="B4" s="244" t="s">
        <v>273</v>
      </c>
      <c r="C4" s="79"/>
      <c r="D4" s="66"/>
      <c r="E4" s="79"/>
      <c r="F4" s="79"/>
      <c r="G4" s="66"/>
      <c r="H4" s="50">
        <f>SUM(C4:G4)</f>
        <v>0</v>
      </c>
    </row>
    <row r="5" spans="1:8" ht="21.75" customHeight="1" thickBot="1" x14ac:dyDescent="0.45">
      <c r="A5" s="26">
        <v>2</v>
      </c>
      <c r="B5" s="244" t="s">
        <v>274</v>
      </c>
      <c r="C5" s="31"/>
      <c r="D5" s="66"/>
      <c r="E5" s="31"/>
      <c r="F5" s="31"/>
      <c r="G5" s="66"/>
      <c r="H5" s="50">
        <f t="shared" ref="H5:H17" si="0">SUM(C5:G5)</f>
        <v>0</v>
      </c>
    </row>
    <row r="6" spans="1:8" ht="21.75" customHeight="1" thickBot="1" x14ac:dyDescent="0.45">
      <c r="A6" s="26">
        <v>3</v>
      </c>
      <c r="B6" s="244" t="s">
        <v>275</v>
      </c>
      <c r="C6" s="130"/>
      <c r="D6" s="66"/>
      <c r="E6" s="66"/>
      <c r="F6" s="131"/>
      <c r="G6" s="66"/>
      <c r="H6" s="50">
        <f t="shared" si="0"/>
        <v>0</v>
      </c>
    </row>
    <row r="7" spans="1:8" ht="21.75" customHeight="1" thickBot="1" x14ac:dyDescent="0.45">
      <c r="A7" s="26">
        <v>4</v>
      </c>
      <c r="B7" s="244" t="s">
        <v>276</v>
      </c>
      <c r="C7" s="85"/>
      <c r="D7" s="66"/>
      <c r="E7" s="66"/>
      <c r="F7" s="85"/>
      <c r="G7" s="66"/>
      <c r="H7" s="50">
        <f t="shared" si="0"/>
        <v>0</v>
      </c>
    </row>
    <row r="8" spans="1:8" ht="21.75" customHeight="1" thickBot="1" x14ac:dyDescent="0.45">
      <c r="A8" s="26">
        <v>5</v>
      </c>
      <c r="B8" s="244" t="s">
        <v>277</v>
      </c>
      <c r="C8" s="79"/>
      <c r="D8" s="79"/>
      <c r="E8" s="79"/>
      <c r="F8" s="79"/>
      <c r="G8" s="66"/>
      <c r="H8" s="50">
        <f t="shared" si="0"/>
        <v>0</v>
      </c>
    </row>
    <row r="9" spans="1:8" ht="21.75" customHeight="1" thickBot="1" x14ac:dyDescent="0.45">
      <c r="A9" s="26">
        <v>6</v>
      </c>
      <c r="B9" s="244" t="s">
        <v>278</v>
      </c>
      <c r="C9" s="79"/>
      <c r="D9" s="79"/>
      <c r="E9" s="79"/>
      <c r="F9" s="79"/>
      <c r="G9" s="66"/>
      <c r="H9" s="50">
        <f t="shared" si="0"/>
        <v>0</v>
      </c>
    </row>
    <row r="10" spans="1:8" ht="21.75" customHeight="1" thickBot="1" x14ac:dyDescent="0.45">
      <c r="A10" s="26">
        <v>7</v>
      </c>
      <c r="B10" s="244" t="s">
        <v>430</v>
      </c>
      <c r="C10" s="96"/>
      <c r="D10" s="66"/>
      <c r="E10" s="66"/>
      <c r="F10" s="66"/>
      <c r="G10" s="66"/>
      <c r="H10" s="50">
        <f>SUM(C10:G10)</f>
        <v>0</v>
      </c>
    </row>
    <row r="11" spans="1:8" ht="21.75" customHeight="1" thickBot="1" x14ac:dyDescent="0.45">
      <c r="A11" s="26">
        <v>8</v>
      </c>
      <c r="B11" s="244" t="s">
        <v>431</v>
      </c>
      <c r="C11" s="79"/>
      <c r="D11" s="79"/>
      <c r="E11" s="66"/>
      <c r="F11" s="79"/>
      <c r="G11" s="66"/>
      <c r="H11" s="50">
        <f t="shared" si="0"/>
        <v>0</v>
      </c>
    </row>
    <row r="12" spans="1:8" ht="21.75" customHeight="1" thickBot="1" x14ac:dyDescent="0.45">
      <c r="A12" s="26">
        <v>9</v>
      </c>
      <c r="B12" s="244" t="s">
        <v>432</v>
      </c>
      <c r="C12" s="79"/>
      <c r="D12" s="79"/>
      <c r="E12" s="79"/>
      <c r="F12" s="79"/>
      <c r="G12" s="66"/>
      <c r="H12" s="50">
        <f t="shared" si="0"/>
        <v>0</v>
      </c>
    </row>
    <row r="13" spans="1:8" ht="21.75" customHeight="1" thickBot="1" x14ac:dyDescent="0.45">
      <c r="A13" s="26">
        <v>10</v>
      </c>
      <c r="B13" s="244" t="s">
        <v>279</v>
      </c>
      <c r="C13" s="79"/>
      <c r="D13" s="66"/>
      <c r="E13" s="66"/>
      <c r="F13" s="79"/>
      <c r="G13" s="66"/>
      <c r="H13" s="50">
        <f t="shared" si="0"/>
        <v>0</v>
      </c>
    </row>
    <row r="14" spans="1:8" ht="21.75" customHeight="1" thickBot="1" x14ac:dyDescent="0.45">
      <c r="A14" s="26">
        <v>11</v>
      </c>
      <c r="B14" s="244" t="s">
        <v>280</v>
      </c>
      <c r="C14" s="87"/>
      <c r="D14" s="66"/>
      <c r="E14" s="87"/>
      <c r="F14" s="87"/>
      <c r="G14" s="66"/>
      <c r="H14" s="50">
        <f t="shared" si="0"/>
        <v>0</v>
      </c>
    </row>
    <row r="15" spans="1:8" ht="21.75" customHeight="1" thickBot="1" x14ac:dyDescent="0.45">
      <c r="A15" s="26">
        <v>12</v>
      </c>
      <c r="B15" s="244" t="s">
        <v>281</v>
      </c>
      <c r="C15" s="96"/>
      <c r="D15" s="66"/>
      <c r="E15" s="66"/>
      <c r="F15" s="66"/>
      <c r="G15" s="66"/>
      <c r="H15" s="50">
        <f t="shared" si="0"/>
        <v>0</v>
      </c>
    </row>
    <row r="16" spans="1:8" ht="21.75" customHeight="1" thickBot="1" x14ac:dyDescent="0.45">
      <c r="A16" s="26">
        <v>13</v>
      </c>
      <c r="B16" s="244" t="s">
        <v>282</v>
      </c>
      <c r="C16" s="79"/>
      <c r="D16" s="66"/>
      <c r="E16" s="66"/>
      <c r="F16" s="77"/>
      <c r="G16" s="66"/>
      <c r="H16" s="50">
        <f t="shared" si="0"/>
        <v>0</v>
      </c>
    </row>
    <row r="17" spans="1:8" ht="21.75" customHeight="1" thickBot="1" x14ac:dyDescent="0.45">
      <c r="A17" s="26">
        <v>14</v>
      </c>
      <c r="B17" s="244" t="s">
        <v>352</v>
      </c>
      <c r="C17" s="168"/>
      <c r="D17" s="66"/>
      <c r="E17" s="66"/>
      <c r="F17" s="66"/>
      <c r="G17" s="66"/>
      <c r="H17" s="50">
        <f t="shared" si="0"/>
        <v>0</v>
      </c>
    </row>
    <row r="18" spans="1:8" s="4" customFormat="1" ht="21.6" thickBot="1" x14ac:dyDescent="0.45">
      <c r="A18" s="41"/>
      <c r="B18" s="42" t="s">
        <v>11</v>
      </c>
      <c r="C18" s="35">
        <f t="shared" ref="C18:H18" si="1">SUM(C4:C17)</f>
        <v>0</v>
      </c>
      <c r="D18" s="35">
        <f t="shared" si="1"/>
        <v>0</v>
      </c>
      <c r="E18" s="35">
        <f t="shared" si="1"/>
        <v>0</v>
      </c>
      <c r="F18" s="35">
        <f t="shared" si="1"/>
        <v>0</v>
      </c>
      <c r="G18" s="35">
        <f t="shared" si="1"/>
        <v>0</v>
      </c>
      <c r="H18" s="35">
        <f t="shared" si="1"/>
        <v>0</v>
      </c>
    </row>
    <row r="20" spans="1:8" x14ac:dyDescent="0.4">
      <c r="B20" s="38"/>
      <c r="D20" s="43"/>
      <c r="E20" s="43"/>
      <c r="F20" s="43"/>
      <c r="G20" s="43"/>
      <c r="H20" s="53"/>
    </row>
  </sheetData>
  <mergeCells count="4">
    <mergeCell ref="A1:B1"/>
    <mergeCell ref="C2:H2"/>
    <mergeCell ref="A2:A3"/>
    <mergeCell ref="B2:B3"/>
  </mergeCells>
  <phoneticPr fontId="2" type="noConversion"/>
  <pageMargins left="0.39370078740157483" right="0.19685039370078741" top="0.59055118110236227" bottom="0.19685039370078741" header="0.39370078740157483" footer="0.39370078740157483"/>
  <pageSetup paperSize="9" scale="95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J20"/>
  <sheetViews>
    <sheetView zoomScale="80" zoomScaleNormal="80" workbookViewId="0">
      <pane ySplit="3" topLeftCell="A4" activePane="bottomLeft" state="frozen"/>
      <selection pane="bottomLeft" activeCell="B4" sqref="B4:B17"/>
    </sheetView>
  </sheetViews>
  <sheetFormatPr defaultColWidth="9.109375" defaultRowHeight="21" x14ac:dyDescent="0.4"/>
  <cols>
    <col min="1" max="1" width="6" style="13" customWidth="1"/>
    <col min="2" max="2" width="26.88671875" style="13" customWidth="1"/>
    <col min="3" max="3" width="13.5546875" style="13" customWidth="1"/>
    <col min="4" max="4" width="14.6640625" style="13" customWidth="1"/>
    <col min="5" max="5" width="15.6640625" style="13" customWidth="1"/>
    <col min="6" max="6" width="14.44140625" style="13" customWidth="1"/>
    <col min="7" max="7" width="14.6640625" style="13" customWidth="1"/>
    <col min="8" max="8" width="14.44140625" style="13" customWidth="1"/>
    <col min="9" max="9" width="11.44140625" style="13" customWidth="1"/>
    <col min="10" max="10" width="16" style="4" customWidth="1"/>
    <col min="11" max="16384" width="9.109375" style="13"/>
  </cols>
  <sheetData>
    <row r="1" spans="1:10" ht="23.25" customHeight="1" thickBot="1" x14ac:dyDescent="0.45">
      <c r="A1" s="472" t="s">
        <v>189</v>
      </c>
      <c r="B1" s="472"/>
      <c r="J1" s="15" t="s">
        <v>194</v>
      </c>
    </row>
    <row r="2" spans="1:10" ht="21" customHeight="1" thickBot="1" x14ac:dyDescent="0.45">
      <c r="A2" s="463" t="s">
        <v>12</v>
      </c>
      <c r="B2" s="463" t="s">
        <v>6</v>
      </c>
      <c r="C2" s="500" t="s">
        <v>71</v>
      </c>
      <c r="D2" s="501"/>
      <c r="E2" s="501"/>
      <c r="F2" s="501"/>
      <c r="G2" s="501"/>
      <c r="H2" s="501"/>
      <c r="I2" s="501"/>
      <c r="J2" s="502"/>
    </row>
    <row r="3" spans="1:10" ht="82.5" customHeight="1" thickBot="1" x14ac:dyDescent="0.45">
      <c r="A3" s="464"/>
      <c r="B3" s="464"/>
      <c r="C3" s="129" t="s">
        <v>72</v>
      </c>
      <c r="D3" s="132" t="s">
        <v>130</v>
      </c>
      <c r="E3" s="132" t="s">
        <v>334</v>
      </c>
      <c r="F3" s="129" t="s">
        <v>141</v>
      </c>
      <c r="G3" s="129" t="s">
        <v>394</v>
      </c>
      <c r="H3" s="129" t="s">
        <v>142</v>
      </c>
      <c r="I3" s="129" t="s">
        <v>348</v>
      </c>
      <c r="J3" s="129" t="s">
        <v>393</v>
      </c>
    </row>
    <row r="4" spans="1:10" ht="21.75" customHeight="1" thickBot="1" x14ac:dyDescent="0.45">
      <c r="A4" s="26">
        <v>1</v>
      </c>
      <c r="B4" s="244" t="s">
        <v>273</v>
      </c>
      <c r="C4" s="234"/>
      <c r="D4" s="234"/>
      <c r="E4" s="28"/>
      <c r="F4" s="12"/>
      <c r="G4" s="28"/>
      <c r="H4" s="234"/>
      <c r="I4" s="234"/>
      <c r="J4" s="62">
        <f>SUM(C4:I4)</f>
        <v>0</v>
      </c>
    </row>
    <row r="5" spans="1:10" ht="21.75" customHeight="1" thickBot="1" x14ac:dyDescent="0.45">
      <c r="A5" s="26">
        <v>2</v>
      </c>
      <c r="B5" s="244" t="s">
        <v>274</v>
      </c>
      <c r="C5" s="234"/>
      <c r="D5" s="234"/>
      <c r="E5" s="234"/>
      <c r="F5" s="12"/>
      <c r="G5" s="30"/>
      <c r="H5" s="234"/>
      <c r="I5" s="234"/>
      <c r="J5" s="62">
        <f t="shared" ref="J5:J17" si="0">SUM(C5:I5)</f>
        <v>0</v>
      </c>
    </row>
    <row r="6" spans="1:10" ht="21.75" customHeight="1" thickBot="1" x14ac:dyDescent="0.45">
      <c r="A6" s="26">
        <v>3</v>
      </c>
      <c r="B6" s="244" t="s">
        <v>275</v>
      </c>
      <c r="C6" s="234"/>
      <c r="D6" s="234"/>
      <c r="E6" s="32"/>
      <c r="F6" s="12"/>
      <c r="G6" s="133"/>
      <c r="H6" s="234"/>
      <c r="I6" s="234"/>
      <c r="J6" s="62">
        <f t="shared" si="0"/>
        <v>0</v>
      </c>
    </row>
    <row r="7" spans="1:10" ht="21.75" customHeight="1" thickBot="1" x14ac:dyDescent="0.45">
      <c r="A7" s="26">
        <v>4</v>
      </c>
      <c r="B7" s="244" t="s">
        <v>276</v>
      </c>
      <c r="C7" s="234"/>
      <c r="D7" s="234"/>
      <c r="E7" s="30"/>
      <c r="F7" s="12"/>
      <c r="G7" s="28"/>
      <c r="H7" s="234"/>
      <c r="I7" s="234"/>
      <c r="J7" s="62">
        <f t="shared" si="0"/>
        <v>0</v>
      </c>
    </row>
    <row r="8" spans="1:10" ht="21.75" customHeight="1" thickBot="1" x14ac:dyDescent="0.45">
      <c r="A8" s="26">
        <v>5</v>
      </c>
      <c r="B8" s="244" t="s">
        <v>277</v>
      </c>
      <c r="C8" s="234"/>
      <c r="D8" s="234"/>
      <c r="E8" s="30"/>
      <c r="F8" s="12"/>
      <c r="G8" s="234"/>
      <c r="H8" s="234"/>
      <c r="I8" s="234"/>
      <c r="J8" s="62">
        <f>SUM(C8:I8)</f>
        <v>0</v>
      </c>
    </row>
    <row r="9" spans="1:10" ht="21.75" customHeight="1" thickBot="1" x14ac:dyDescent="0.45">
      <c r="A9" s="26">
        <v>6</v>
      </c>
      <c r="B9" s="244" t="s">
        <v>278</v>
      </c>
      <c r="C9" s="234"/>
      <c r="D9" s="234"/>
      <c r="E9" s="12"/>
      <c r="F9" s="12"/>
      <c r="G9" s="77"/>
      <c r="H9" s="234"/>
      <c r="I9" s="234"/>
      <c r="J9" s="62">
        <f>SUM(C9:I9)</f>
        <v>0</v>
      </c>
    </row>
    <row r="10" spans="1:10" ht="21.75" customHeight="1" thickBot="1" x14ac:dyDescent="0.45">
      <c r="A10" s="26">
        <v>7</v>
      </c>
      <c r="B10" s="244" t="s">
        <v>430</v>
      </c>
      <c r="C10" s="234"/>
      <c r="D10" s="234"/>
      <c r="E10" s="12"/>
      <c r="F10" s="12"/>
      <c r="G10" s="12"/>
      <c r="H10" s="234"/>
      <c r="I10" s="234"/>
      <c r="J10" s="62">
        <f t="shared" si="0"/>
        <v>0</v>
      </c>
    </row>
    <row r="11" spans="1:10" ht="21.75" customHeight="1" thickBot="1" x14ac:dyDescent="0.45">
      <c r="A11" s="26">
        <v>8</v>
      </c>
      <c r="B11" s="244" t="s">
        <v>431</v>
      </c>
      <c r="C11" s="234"/>
      <c r="D11" s="234"/>
      <c r="E11" s="39"/>
      <c r="F11" s="12"/>
      <c r="G11" s="30"/>
      <c r="H11" s="234"/>
      <c r="I11" s="234"/>
      <c r="J11" s="62">
        <f t="shared" si="0"/>
        <v>0</v>
      </c>
    </row>
    <row r="12" spans="1:10" ht="21.75" customHeight="1" thickBot="1" x14ac:dyDescent="0.45">
      <c r="A12" s="26">
        <v>9</v>
      </c>
      <c r="B12" s="244" t="s">
        <v>432</v>
      </c>
      <c r="C12" s="234"/>
      <c r="D12" s="234"/>
      <c r="E12" s="28"/>
      <c r="F12" s="12"/>
      <c r="G12" s="28"/>
      <c r="H12" s="77"/>
      <c r="I12" s="234"/>
      <c r="J12" s="62">
        <f t="shared" si="0"/>
        <v>0</v>
      </c>
    </row>
    <row r="13" spans="1:10" ht="21.75" customHeight="1" thickBot="1" x14ac:dyDescent="0.45">
      <c r="A13" s="26">
        <v>10</v>
      </c>
      <c r="B13" s="244" t="s">
        <v>279</v>
      </c>
      <c r="C13" s="234"/>
      <c r="D13" s="234"/>
      <c r="E13" s="95"/>
      <c r="F13" s="12"/>
      <c r="G13" s="234"/>
      <c r="H13" s="234"/>
      <c r="I13" s="234"/>
      <c r="J13" s="62">
        <f t="shared" si="0"/>
        <v>0</v>
      </c>
    </row>
    <row r="14" spans="1:10" ht="21.75" customHeight="1" thickBot="1" x14ac:dyDescent="0.45">
      <c r="A14" s="26">
        <v>11</v>
      </c>
      <c r="B14" s="244" t="s">
        <v>280</v>
      </c>
      <c r="C14" s="234"/>
      <c r="D14" s="234"/>
      <c r="E14" s="234"/>
      <c r="F14" s="12"/>
      <c r="G14" s="32"/>
      <c r="H14" s="234"/>
      <c r="I14" s="234"/>
      <c r="J14" s="62">
        <f t="shared" si="0"/>
        <v>0</v>
      </c>
    </row>
    <row r="15" spans="1:10" ht="21.75" customHeight="1" thickBot="1" x14ac:dyDescent="0.45">
      <c r="A15" s="26">
        <v>12</v>
      </c>
      <c r="B15" s="244" t="s">
        <v>281</v>
      </c>
      <c r="C15" s="234"/>
      <c r="D15" s="234"/>
      <c r="E15" s="97"/>
      <c r="F15" s="12"/>
      <c r="G15" s="97"/>
      <c r="H15" s="234"/>
      <c r="I15" s="234"/>
      <c r="J15" s="62">
        <f t="shared" si="0"/>
        <v>0</v>
      </c>
    </row>
    <row r="16" spans="1:10" ht="21.75" customHeight="1" thickBot="1" x14ac:dyDescent="0.45">
      <c r="A16" s="26">
        <v>13</v>
      </c>
      <c r="B16" s="244" t="s">
        <v>282</v>
      </c>
      <c r="C16" s="234"/>
      <c r="D16" s="234"/>
      <c r="E16" s="32"/>
      <c r="F16" s="234"/>
      <c r="G16" s="30"/>
      <c r="H16" s="30"/>
      <c r="I16" s="234"/>
      <c r="J16" s="62">
        <f t="shared" si="0"/>
        <v>0</v>
      </c>
    </row>
    <row r="17" spans="1:10" ht="21.75" customHeight="1" thickBot="1" x14ac:dyDescent="0.45">
      <c r="A17" s="26">
        <v>14</v>
      </c>
      <c r="B17" s="244" t="s">
        <v>352</v>
      </c>
      <c r="C17" s="234"/>
      <c r="D17" s="234"/>
      <c r="E17" s="234"/>
      <c r="F17" s="234"/>
      <c r="G17" s="234"/>
      <c r="H17" s="234"/>
      <c r="I17" s="234"/>
      <c r="J17" s="62">
        <f t="shared" si="0"/>
        <v>0</v>
      </c>
    </row>
    <row r="18" spans="1:10" s="4" customFormat="1" ht="21.6" thickBot="1" x14ac:dyDescent="0.45">
      <c r="A18" s="41"/>
      <c r="B18" s="42" t="s">
        <v>11</v>
      </c>
      <c r="C18" s="62">
        <f t="shared" ref="C18:I18" si="1">SUM(C4:C17)</f>
        <v>0</v>
      </c>
      <c r="D18" s="62">
        <f t="shared" si="1"/>
        <v>0</v>
      </c>
      <c r="E18" s="62">
        <f t="shared" si="1"/>
        <v>0</v>
      </c>
      <c r="F18" s="62">
        <f t="shared" si="1"/>
        <v>0</v>
      </c>
      <c r="G18" s="62">
        <f t="shared" si="1"/>
        <v>0</v>
      </c>
      <c r="H18" s="62">
        <f t="shared" si="1"/>
        <v>0</v>
      </c>
      <c r="I18" s="62">
        <f t="shared" si="1"/>
        <v>0</v>
      </c>
      <c r="J18" s="62">
        <f>SUM(J4:J17)</f>
        <v>0</v>
      </c>
    </row>
    <row r="20" spans="1:10" x14ac:dyDescent="0.4">
      <c r="B20" s="15"/>
    </row>
  </sheetData>
  <mergeCells count="4">
    <mergeCell ref="A1:B1"/>
    <mergeCell ref="A2:A3"/>
    <mergeCell ref="B2:B3"/>
    <mergeCell ref="C2:J2"/>
  </mergeCells>
  <pageMargins left="0.39370078740157483" right="0.19685039370078741" top="0.59055118110236227" bottom="0.19685039370078741" header="0.39370078740157483" footer="0.39370078740157483"/>
  <pageSetup paperSize="9" scale="95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5">
    <tabColor rgb="FFC00000"/>
  </sheetPr>
  <dimension ref="A1:K20"/>
  <sheetViews>
    <sheetView zoomScale="80" zoomScaleNormal="80" workbookViewId="0">
      <selection activeCell="C4" sqref="C4"/>
    </sheetView>
  </sheetViews>
  <sheetFormatPr defaultColWidth="9.109375" defaultRowHeight="21" x14ac:dyDescent="0.4"/>
  <cols>
    <col min="1" max="1" width="5.88671875" style="13" customWidth="1"/>
    <col min="2" max="2" width="27.109375" style="13" customWidth="1"/>
    <col min="3" max="3" width="26.77734375" style="13" customWidth="1"/>
    <col min="4" max="4" width="21.33203125" style="13" customWidth="1"/>
    <col min="5" max="5" width="17.109375" style="13" customWidth="1"/>
    <col min="6" max="6" width="20.6640625" style="13" customWidth="1"/>
    <col min="7" max="7" width="17" style="4" customWidth="1"/>
    <col min="8" max="8" width="16.5546875" style="4" customWidth="1"/>
    <col min="9" max="9" width="14.44140625" style="13" customWidth="1"/>
    <col min="10" max="16384" width="9.109375" style="13"/>
  </cols>
  <sheetData>
    <row r="1" spans="1:11" ht="23.25" customHeight="1" thickBot="1" x14ac:dyDescent="0.45">
      <c r="A1" s="472" t="s">
        <v>189</v>
      </c>
      <c r="B1" s="472"/>
      <c r="I1" s="15" t="s">
        <v>195</v>
      </c>
    </row>
    <row r="2" spans="1:11" ht="21.75" customHeight="1" thickBot="1" x14ac:dyDescent="0.45">
      <c r="A2" s="463" t="s">
        <v>12</v>
      </c>
      <c r="B2" s="463" t="s">
        <v>6</v>
      </c>
      <c r="C2" s="514" t="s">
        <v>158</v>
      </c>
      <c r="D2" s="515"/>
      <c r="E2" s="515"/>
      <c r="F2" s="515"/>
      <c r="G2" s="516"/>
      <c r="H2" s="518" t="s">
        <v>159</v>
      </c>
      <c r="I2" s="517" t="s">
        <v>5</v>
      </c>
    </row>
    <row r="3" spans="1:11" ht="129.75" customHeight="1" thickBot="1" x14ac:dyDescent="0.45">
      <c r="A3" s="464"/>
      <c r="B3" s="464"/>
      <c r="C3" s="235" t="s">
        <v>481</v>
      </c>
      <c r="D3" s="33" t="s">
        <v>395</v>
      </c>
      <c r="E3" s="33" t="s">
        <v>447</v>
      </c>
      <c r="F3" s="235" t="s">
        <v>448</v>
      </c>
      <c r="G3" s="33" t="s">
        <v>226</v>
      </c>
      <c r="H3" s="519"/>
      <c r="I3" s="517"/>
    </row>
    <row r="4" spans="1:11" ht="21.75" customHeight="1" thickBot="1" x14ac:dyDescent="0.45">
      <c r="A4" s="26">
        <v>1</v>
      </c>
      <c r="B4" s="244" t="s">
        <v>273</v>
      </c>
      <c r="C4" s="30"/>
      <c r="D4" s="12"/>
      <c r="E4" s="12"/>
      <c r="F4" s="30"/>
      <c r="G4" s="44">
        <f>SUM(C4:F4)</f>
        <v>0</v>
      </c>
      <c r="H4" s="44">
        <f>'แผนงบดำเนินงาน(5)'!G4+'งบดำเนินงาน (7)'!J4+'งบดำเนินงาน (8)'!H4+'งบดำเนินงาน (9)'!J4+'งบดำเนินงาน (10)#'!G4</f>
        <v>0</v>
      </c>
      <c r="I4" s="17"/>
    </row>
    <row r="5" spans="1:11" ht="21.75" customHeight="1" thickBot="1" x14ac:dyDescent="0.45">
      <c r="A5" s="26">
        <v>2</v>
      </c>
      <c r="B5" s="244" t="s">
        <v>274</v>
      </c>
      <c r="C5" s="30"/>
      <c r="D5" s="12"/>
      <c r="E5" s="12"/>
      <c r="F5" s="30"/>
      <c r="G5" s="44">
        <f t="shared" ref="G5:G17" si="0">SUM(C5:F5)</f>
        <v>0</v>
      </c>
      <c r="H5" s="44">
        <f>'แผนงบดำเนินงาน(5)'!G5+'งบดำเนินงาน (7)'!J5+'งบดำเนินงาน (8)'!H5+'งบดำเนินงาน (9)'!J5+'งบดำเนินงาน (10)#'!G5</f>
        <v>0</v>
      </c>
      <c r="I5" s="17"/>
    </row>
    <row r="6" spans="1:11" ht="21.75" customHeight="1" thickBot="1" x14ac:dyDescent="0.45">
      <c r="A6" s="26">
        <v>3</v>
      </c>
      <c r="B6" s="244" t="s">
        <v>275</v>
      </c>
      <c r="C6" s="30"/>
      <c r="D6" s="12"/>
      <c r="E6" s="226"/>
      <c r="F6" s="30"/>
      <c r="G6" s="44">
        <f t="shared" si="0"/>
        <v>0</v>
      </c>
      <c r="H6" s="44">
        <f>'แผนงบดำเนินงาน(5)'!G6+'งบดำเนินงาน (7)'!J6+'งบดำเนินงาน (8)'!H6+'งบดำเนินงาน (9)'!J6+'งบดำเนินงาน (10)#'!G6</f>
        <v>0</v>
      </c>
      <c r="I6" s="17"/>
    </row>
    <row r="7" spans="1:11" ht="21.75" customHeight="1" thickBot="1" x14ac:dyDescent="0.45">
      <c r="A7" s="26">
        <v>4</v>
      </c>
      <c r="B7" s="244" t="s">
        <v>276</v>
      </c>
      <c r="C7" s="30"/>
      <c r="D7" s="12"/>
      <c r="E7" s="12"/>
      <c r="F7" s="30"/>
      <c r="G7" s="44">
        <f t="shared" si="0"/>
        <v>0</v>
      </c>
      <c r="H7" s="44">
        <f>'แผนงบดำเนินงาน(5)'!G7+'งบดำเนินงาน (7)'!J7+'งบดำเนินงาน (8)'!H7+'งบดำเนินงาน (9)'!J7+'งบดำเนินงาน (10)#'!G7</f>
        <v>0</v>
      </c>
      <c r="I7" s="17"/>
    </row>
    <row r="8" spans="1:11" ht="21.75" customHeight="1" thickBot="1" x14ac:dyDescent="0.45">
      <c r="A8" s="26">
        <v>5</v>
      </c>
      <c r="B8" s="244" t="s">
        <v>277</v>
      </c>
      <c r="C8" s="30"/>
      <c r="D8" s="12"/>
      <c r="E8" s="12"/>
      <c r="F8" s="30"/>
      <c r="G8" s="44">
        <f t="shared" si="0"/>
        <v>0</v>
      </c>
      <c r="H8" s="44">
        <f>'แผนงบดำเนินงาน(5)'!G8+'งบดำเนินงาน (7)'!J8+'งบดำเนินงาน (8)'!H8+'งบดำเนินงาน (9)'!J8+'งบดำเนินงาน (10)#'!G8</f>
        <v>0</v>
      </c>
      <c r="I8" s="17"/>
    </row>
    <row r="9" spans="1:11" ht="21.75" customHeight="1" thickBot="1" x14ac:dyDescent="0.45">
      <c r="A9" s="26">
        <v>6</v>
      </c>
      <c r="B9" s="244" t="s">
        <v>278</v>
      </c>
      <c r="C9" s="30"/>
      <c r="D9" s="12"/>
      <c r="E9" s="12"/>
      <c r="F9" s="30"/>
      <c r="G9" s="44">
        <f t="shared" si="0"/>
        <v>0</v>
      </c>
      <c r="H9" s="44">
        <f>'แผนงบดำเนินงาน(5)'!G9+'งบดำเนินงาน (7)'!J9+'งบดำเนินงาน (8)'!H9+'งบดำเนินงาน (9)'!J9+'งบดำเนินงาน (10)#'!G9</f>
        <v>0</v>
      </c>
      <c r="I9" s="17"/>
      <c r="K9" s="4"/>
    </row>
    <row r="10" spans="1:11" ht="21.75" customHeight="1" thickBot="1" x14ac:dyDescent="0.45">
      <c r="A10" s="26">
        <v>7</v>
      </c>
      <c r="B10" s="244" t="s">
        <v>430</v>
      </c>
      <c r="C10" s="30"/>
      <c r="D10" s="12"/>
      <c r="E10" s="12"/>
      <c r="F10" s="30"/>
      <c r="G10" s="44">
        <f t="shared" si="0"/>
        <v>0</v>
      </c>
      <c r="H10" s="44">
        <f>'แผนงบดำเนินงาน(5)'!G10+'งบดำเนินงาน (7)'!J10+'งบดำเนินงาน (8)'!H10+'งบดำเนินงาน (9)'!J10+'งบดำเนินงาน (10)#'!G10</f>
        <v>0</v>
      </c>
      <c r="I10" s="17"/>
      <c r="K10" s="4"/>
    </row>
    <row r="11" spans="1:11" ht="21.75" customHeight="1" thickBot="1" x14ac:dyDescent="0.45">
      <c r="A11" s="26">
        <v>8</v>
      </c>
      <c r="B11" s="244" t="s">
        <v>431</v>
      </c>
      <c r="C11" s="30"/>
      <c r="D11" s="12"/>
      <c r="E11" s="12"/>
      <c r="F11" s="30"/>
      <c r="G11" s="44">
        <f t="shared" si="0"/>
        <v>0</v>
      </c>
      <c r="H11" s="44">
        <f>'แผนงบดำเนินงาน(5)'!G11+'งบดำเนินงาน (7)'!J11+'งบดำเนินงาน (8)'!H11+'งบดำเนินงาน (9)'!J11+'งบดำเนินงาน (10)#'!G11</f>
        <v>0</v>
      </c>
      <c r="I11" s="17"/>
      <c r="K11" s="4"/>
    </row>
    <row r="12" spans="1:11" ht="21.75" customHeight="1" thickBot="1" x14ac:dyDescent="0.45">
      <c r="A12" s="26">
        <v>9</v>
      </c>
      <c r="B12" s="244" t="s">
        <v>432</v>
      </c>
      <c r="C12" s="30"/>
      <c r="D12" s="12"/>
      <c r="E12" s="226"/>
      <c r="F12" s="30"/>
      <c r="G12" s="44">
        <f t="shared" si="0"/>
        <v>0</v>
      </c>
      <c r="H12" s="44">
        <f>'แผนงบดำเนินงาน(5)'!G12+'งบดำเนินงาน (7)'!J12+'งบดำเนินงาน (8)'!H12+'งบดำเนินงาน (9)'!J12+'งบดำเนินงาน (10)#'!G12</f>
        <v>0</v>
      </c>
      <c r="I12" s="17"/>
      <c r="K12" s="4"/>
    </row>
    <row r="13" spans="1:11" ht="21.75" customHeight="1" thickBot="1" x14ac:dyDescent="0.45">
      <c r="A13" s="26">
        <v>10</v>
      </c>
      <c r="B13" s="244" t="s">
        <v>279</v>
      </c>
      <c r="C13" s="166"/>
      <c r="D13" s="12"/>
      <c r="E13" s="12"/>
      <c r="F13" s="166"/>
      <c r="G13" s="44">
        <f t="shared" si="0"/>
        <v>0</v>
      </c>
      <c r="H13" s="44">
        <f>'แผนงบดำเนินงาน(5)'!G13+'งบดำเนินงาน (7)'!J13+'งบดำเนินงาน (8)'!H13+'งบดำเนินงาน (9)'!J13+'งบดำเนินงาน (10)#'!G13</f>
        <v>0</v>
      </c>
      <c r="I13" s="17"/>
      <c r="K13" s="4"/>
    </row>
    <row r="14" spans="1:11" ht="21.75" customHeight="1" thickBot="1" x14ac:dyDescent="0.45">
      <c r="A14" s="26">
        <v>11</v>
      </c>
      <c r="B14" s="244" t="s">
        <v>280</v>
      </c>
      <c r="C14" s="30"/>
      <c r="D14" s="12"/>
      <c r="E14" s="12"/>
      <c r="F14" s="30"/>
      <c r="G14" s="44">
        <f t="shared" si="0"/>
        <v>0</v>
      </c>
      <c r="H14" s="44">
        <f>'แผนงบดำเนินงาน(5)'!G14+'งบดำเนินงาน (7)'!J14+'งบดำเนินงาน (8)'!H14+'งบดำเนินงาน (9)'!J14+'งบดำเนินงาน (10)#'!G14</f>
        <v>0</v>
      </c>
      <c r="I14" s="17"/>
    </row>
    <row r="15" spans="1:11" ht="21.75" customHeight="1" thickBot="1" x14ac:dyDescent="0.45">
      <c r="A15" s="26">
        <v>12</v>
      </c>
      <c r="B15" s="244" t="s">
        <v>281</v>
      </c>
      <c r="C15" s="227"/>
      <c r="D15" s="12"/>
      <c r="E15" s="12"/>
      <c r="F15" s="227"/>
      <c r="G15" s="44">
        <f t="shared" si="0"/>
        <v>0</v>
      </c>
      <c r="H15" s="44">
        <f>'แผนงบดำเนินงาน(5)'!G15+'งบดำเนินงาน (7)'!J15+'งบดำเนินงาน (8)'!H15+'งบดำเนินงาน (9)'!J15+'งบดำเนินงาน (10)#'!G15</f>
        <v>0</v>
      </c>
      <c r="I15" s="17"/>
    </row>
    <row r="16" spans="1:11" ht="21.75" customHeight="1" thickBot="1" x14ac:dyDescent="0.45">
      <c r="A16" s="26">
        <v>13</v>
      </c>
      <c r="B16" s="244" t="s">
        <v>282</v>
      </c>
      <c r="C16" s="30"/>
      <c r="D16" s="12"/>
      <c r="E16" s="12"/>
      <c r="F16" s="30"/>
      <c r="G16" s="44">
        <f t="shared" si="0"/>
        <v>0</v>
      </c>
      <c r="H16" s="44">
        <f>'แผนงบดำเนินงาน(5)'!G16+'งบดำเนินงาน (7)'!J16+'งบดำเนินงาน (8)'!H16+'งบดำเนินงาน (9)'!J16+'งบดำเนินงาน (10)#'!G16</f>
        <v>0</v>
      </c>
      <c r="I16" s="17"/>
    </row>
    <row r="17" spans="1:9" ht="21.75" customHeight="1" thickBot="1" x14ac:dyDescent="0.45">
      <c r="A17" s="26">
        <v>14</v>
      </c>
      <c r="B17" s="244" t="s">
        <v>352</v>
      </c>
      <c r="C17" s="12"/>
      <c r="D17" s="12"/>
      <c r="E17" s="12"/>
      <c r="F17" s="12"/>
      <c r="G17" s="44">
        <f t="shared" si="0"/>
        <v>0</v>
      </c>
      <c r="H17" s="44">
        <f>'แผนงบดำเนินงาน(5)'!G17+'งบดำเนินงาน (7)'!J17+'งบดำเนินงาน (8)'!H17+'งบดำเนินงาน (9)'!J17+'งบดำเนินงาน (10)#'!G17</f>
        <v>0</v>
      </c>
      <c r="I17" s="17"/>
    </row>
    <row r="18" spans="1:9" ht="21.6" thickBot="1" x14ac:dyDescent="0.45">
      <c r="A18" s="55"/>
      <c r="B18" s="42" t="s">
        <v>11</v>
      </c>
      <c r="C18" s="62">
        <f t="shared" ref="C18:H18" si="1">SUM(C4:C17)</f>
        <v>0</v>
      </c>
      <c r="D18" s="62">
        <f t="shared" si="1"/>
        <v>0</v>
      </c>
      <c r="E18" s="44">
        <f t="shared" si="1"/>
        <v>0</v>
      </c>
      <c r="F18" s="62">
        <f t="shared" si="1"/>
        <v>0</v>
      </c>
      <c r="G18" s="44">
        <f t="shared" si="1"/>
        <v>0</v>
      </c>
      <c r="H18" s="44">
        <f t="shared" si="1"/>
        <v>0</v>
      </c>
      <c r="I18" s="17"/>
    </row>
    <row r="19" spans="1:9" ht="21.75" customHeight="1" x14ac:dyDescent="0.4"/>
    <row r="20" spans="1:9" x14ac:dyDescent="0.4">
      <c r="H20" s="52"/>
    </row>
  </sheetData>
  <mergeCells count="6">
    <mergeCell ref="C2:G2"/>
    <mergeCell ref="A1:B1"/>
    <mergeCell ref="I2:I3"/>
    <mergeCell ref="A2:A3"/>
    <mergeCell ref="B2:B3"/>
    <mergeCell ref="H2:H3"/>
  </mergeCells>
  <phoneticPr fontId="2" type="noConversion"/>
  <pageMargins left="0.19685039370078741" right="0.19685039370078741" top="0.59055118110236227" bottom="0.19685039370078741" header="0.39370078740157483" footer="0.39370078740157483"/>
  <pageSetup paperSize="9" scale="8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6">
    <tabColor rgb="FFFFFF00"/>
  </sheetPr>
  <dimension ref="A1:K24"/>
  <sheetViews>
    <sheetView tabSelected="1" zoomScale="80" zoomScaleNormal="80" workbookViewId="0">
      <pane ySplit="5" topLeftCell="A6" activePane="bottomLeft" state="frozen"/>
      <selection pane="bottomLeft" activeCell="G5" sqref="G5"/>
    </sheetView>
  </sheetViews>
  <sheetFormatPr defaultColWidth="9.109375" defaultRowHeight="21" x14ac:dyDescent="0.25"/>
  <cols>
    <col min="1" max="1" width="6.5546875" style="80" customWidth="1"/>
    <col min="2" max="2" width="28.44140625" style="80" customWidth="1"/>
    <col min="3" max="3" width="11" style="80" customWidth="1"/>
    <col min="4" max="4" width="14.5546875" style="80" customWidth="1"/>
    <col min="5" max="5" width="11.5546875" style="80" customWidth="1"/>
    <col min="6" max="6" width="16.88671875" style="80" customWidth="1"/>
    <col min="7" max="7" width="10.6640625" style="80" customWidth="1"/>
    <col min="8" max="8" width="12.6640625" style="80" customWidth="1"/>
    <col min="9" max="9" width="11.109375" style="80" customWidth="1"/>
    <col min="10" max="10" width="17.88671875" style="80" customWidth="1"/>
    <col min="11" max="11" width="12.109375" style="80" customWidth="1"/>
    <col min="12" max="16384" width="9.109375" style="80"/>
  </cols>
  <sheetData>
    <row r="1" spans="1:11" ht="22.5" customHeight="1" x14ac:dyDescent="0.25">
      <c r="J1" s="89" t="s">
        <v>196</v>
      </c>
    </row>
    <row r="2" spans="1:11" ht="22.5" customHeight="1" thickBot="1" x14ac:dyDescent="0.3">
      <c r="A2" s="511" t="s">
        <v>37</v>
      </c>
      <c r="B2" s="511"/>
      <c r="C2" s="511"/>
      <c r="D2" s="511"/>
      <c r="E2" s="511"/>
      <c r="F2" s="511"/>
      <c r="G2" s="511"/>
      <c r="H2" s="511"/>
      <c r="I2" s="511"/>
      <c r="J2" s="511"/>
    </row>
    <row r="3" spans="1:11" ht="22.5" customHeight="1" thickBot="1" x14ac:dyDescent="0.3">
      <c r="A3" s="463" t="s">
        <v>12</v>
      </c>
      <c r="B3" s="463" t="s">
        <v>6</v>
      </c>
      <c r="C3" s="461" t="s">
        <v>38</v>
      </c>
      <c r="D3" s="513"/>
      <c r="E3" s="513"/>
      <c r="F3" s="513"/>
      <c r="G3" s="513"/>
      <c r="H3" s="513"/>
      <c r="I3" s="513"/>
      <c r="J3" s="462"/>
      <c r="K3" s="134"/>
    </row>
    <row r="4" spans="1:11" ht="22.5" customHeight="1" thickBot="1" x14ac:dyDescent="0.3">
      <c r="A4" s="522"/>
      <c r="B4" s="522"/>
      <c r="C4" s="520" t="s">
        <v>357</v>
      </c>
      <c r="D4" s="521"/>
      <c r="E4" s="520" t="s">
        <v>482</v>
      </c>
      <c r="F4" s="521"/>
      <c r="G4" s="520" t="s">
        <v>483</v>
      </c>
      <c r="H4" s="521"/>
      <c r="I4" s="520" t="s">
        <v>0</v>
      </c>
      <c r="J4" s="521"/>
      <c r="K4" s="134"/>
    </row>
    <row r="5" spans="1:11" ht="22.5" customHeight="1" thickBot="1" x14ac:dyDescent="0.3">
      <c r="A5" s="464"/>
      <c r="B5" s="464"/>
      <c r="C5" s="29" t="s">
        <v>60</v>
      </c>
      <c r="D5" s="29" t="s">
        <v>4</v>
      </c>
      <c r="E5" s="29" t="s">
        <v>60</v>
      </c>
      <c r="F5" s="29" t="s">
        <v>4</v>
      </c>
      <c r="G5" s="29" t="s">
        <v>60</v>
      </c>
      <c r="H5" s="29" t="s">
        <v>4</v>
      </c>
      <c r="I5" s="29" t="s">
        <v>60</v>
      </c>
      <c r="J5" s="29" t="s">
        <v>4</v>
      </c>
      <c r="K5" s="134"/>
    </row>
    <row r="6" spans="1:11" ht="21.75" customHeight="1" thickBot="1" x14ac:dyDescent="0.3">
      <c r="A6" s="26">
        <v>1</v>
      </c>
      <c r="B6" s="244" t="s">
        <v>273</v>
      </c>
      <c r="C6" s="135"/>
      <c r="D6" s="103"/>
      <c r="E6" s="139"/>
      <c r="F6" s="84"/>
      <c r="G6" s="135"/>
      <c r="H6" s="103"/>
      <c r="I6" s="137">
        <f>C6+E6+G6</f>
        <v>0</v>
      </c>
      <c r="J6" s="138">
        <f t="shared" ref="J6:J18" si="0">D6+F6+H6</f>
        <v>0</v>
      </c>
    </row>
    <row r="7" spans="1:11" ht="21.75" customHeight="1" thickBot="1" x14ac:dyDescent="0.3">
      <c r="A7" s="26">
        <v>2</v>
      </c>
      <c r="B7" s="244" t="s">
        <v>274</v>
      </c>
      <c r="C7" s="135"/>
      <c r="D7" s="103"/>
      <c r="E7" s="139"/>
      <c r="F7" s="61"/>
      <c r="G7" s="135"/>
      <c r="H7" s="103"/>
      <c r="I7" s="137">
        <f t="shared" ref="I7:I19" si="1">C7+E7+G7</f>
        <v>0</v>
      </c>
      <c r="J7" s="138">
        <f t="shared" si="0"/>
        <v>0</v>
      </c>
    </row>
    <row r="8" spans="1:11" ht="21.75" customHeight="1" thickBot="1" x14ac:dyDescent="0.3">
      <c r="A8" s="26">
        <v>3</v>
      </c>
      <c r="B8" s="244" t="s">
        <v>275</v>
      </c>
      <c r="C8" s="135"/>
      <c r="D8" s="103"/>
      <c r="E8" s="135"/>
      <c r="F8" s="88"/>
      <c r="G8" s="135"/>
      <c r="H8" s="103"/>
      <c r="I8" s="137">
        <f t="shared" si="1"/>
        <v>0</v>
      </c>
      <c r="J8" s="138">
        <f>D8+F8+H8</f>
        <v>0</v>
      </c>
    </row>
    <row r="9" spans="1:11" ht="21.75" customHeight="1" thickBot="1" x14ac:dyDescent="0.3">
      <c r="A9" s="26">
        <v>4</v>
      </c>
      <c r="B9" s="244" t="s">
        <v>276</v>
      </c>
      <c r="C9" s="135"/>
      <c r="D9" s="103"/>
      <c r="E9" s="139"/>
      <c r="F9" s="61"/>
      <c r="G9" s="135"/>
      <c r="H9" s="103"/>
      <c r="I9" s="137">
        <f t="shared" si="1"/>
        <v>0</v>
      </c>
      <c r="J9" s="138">
        <f t="shared" si="0"/>
        <v>0</v>
      </c>
    </row>
    <row r="10" spans="1:11" ht="21.75" customHeight="1" thickBot="1" x14ac:dyDescent="0.3">
      <c r="A10" s="26">
        <v>5</v>
      </c>
      <c r="B10" s="244" t="s">
        <v>277</v>
      </c>
      <c r="C10" s="135"/>
      <c r="D10" s="32"/>
      <c r="E10" s="136"/>
      <c r="F10" s="84"/>
      <c r="G10" s="135"/>
      <c r="H10" s="103"/>
      <c r="I10" s="137">
        <f t="shared" si="1"/>
        <v>0</v>
      </c>
      <c r="J10" s="138">
        <f t="shared" si="0"/>
        <v>0</v>
      </c>
    </row>
    <row r="11" spans="1:11" ht="21.75" customHeight="1" thickBot="1" x14ac:dyDescent="0.3">
      <c r="A11" s="26">
        <v>6</v>
      </c>
      <c r="B11" s="244" t="s">
        <v>278</v>
      </c>
      <c r="C11" s="135"/>
      <c r="D11" s="103"/>
      <c r="E11" s="135"/>
      <c r="F11" s="84"/>
      <c r="G11" s="135"/>
      <c r="H11" s="103"/>
      <c r="I11" s="137">
        <f t="shared" si="1"/>
        <v>0</v>
      </c>
      <c r="J11" s="138">
        <f t="shared" si="0"/>
        <v>0</v>
      </c>
    </row>
    <row r="12" spans="1:11" ht="21.75" customHeight="1" thickBot="1" x14ac:dyDescent="0.3">
      <c r="A12" s="26">
        <v>7</v>
      </c>
      <c r="B12" s="244" t="s">
        <v>430</v>
      </c>
      <c r="C12" s="135"/>
      <c r="D12" s="103"/>
      <c r="E12" s="136"/>
      <c r="F12" s="103"/>
      <c r="G12" s="135"/>
      <c r="H12" s="103"/>
      <c r="I12" s="137">
        <f t="shared" si="1"/>
        <v>0</v>
      </c>
      <c r="J12" s="138">
        <f t="shared" si="0"/>
        <v>0</v>
      </c>
    </row>
    <row r="13" spans="1:11" ht="21.75" customHeight="1" thickBot="1" x14ac:dyDescent="0.3">
      <c r="A13" s="26">
        <v>8</v>
      </c>
      <c r="B13" s="244" t="s">
        <v>431</v>
      </c>
      <c r="C13" s="135"/>
      <c r="D13" s="103"/>
      <c r="E13" s="139"/>
      <c r="F13" s="84"/>
      <c r="G13" s="135"/>
      <c r="H13" s="103"/>
      <c r="I13" s="137">
        <f t="shared" si="1"/>
        <v>0</v>
      </c>
      <c r="J13" s="138">
        <f t="shared" si="0"/>
        <v>0</v>
      </c>
    </row>
    <row r="14" spans="1:11" ht="21.75" customHeight="1" thickBot="1" x14ac:dyDescent="0.3">
      <c r="A14" s="26">
        <v>9</v>
      </c>
      <c r="B14" s="244" t="s">
        <v>432</v>
      </c>
      <c r="C14" s="135"/>
      <c r="D14" s="103"/>
      <c r="E14" s="139"/>
      <c r="F14" s="84"/>
      <c r="G14" s="135"/>
      <c r="H14" s="103"/>
      <c r="I14" s="137">
        <f t="shared" si="1"/>
        <v>0</v>
      </c>
      <c r="J14" s="138">
        <f t="shared" si="0"/>
        <v>0</v>
      </c>
    </row>
    <row r="15" spans="1:11" ht="21.75" customHeight="1" thickBot="1" x14ac:dyDescent="0.3">
      <c r="A15" s="26">
        <v>10</v>
      </c>
      <c r="B15" s="244" t="s">
        <v>279</v>
      </c>
      <c r="C15" s="135"/>
      <c r="D15" s="103"/>
      <c r="E15" s="139"/>
      <c r="F15" s="84"/>
      <c r="G15" s="135"/>
      <c r="H15" s="103"/>
      <c r="I15" s="137">
        <f t="shared" si="1"/>
        <v>0</v>
      </c>
      <c r="J15" s="138">
        <f t="shared" si="0"/>
        <v>0</v>
      </c>
    </row>
    <row r="16" spans="1:11" ht="21.75" customHeight="1" thickBot="1" x14ac:dyDescent="0.3">
      <c r="A16" s="26">
        <v>11</v>
      </c>
      <c r="B16" s="244" t="s">
        <v>280</v>
      </c>
      <c r="C16" s="135"/>
      <c r="D16" s="103"/>
      <c r="E16" s="139"/>
      <c r="F16" s="84"/>
      <c r="G16" s="135"/>
      <c r="H16" s="103"/>
      <c r="I16" s="137">
        <f t="shared" si="1"/>
        <v>0</v>
      </c>
      <c r="J16" s="138">
        <f t="shared" si="0"/>
        <v>0</v>
      </c>
    </row>
    <row r="17" spans="1:11" ht="21.75" customHeight="1" thickBot="1" x14ac:dyDescent="0.3">
      <c r="A17" s="26">
        <v>12</v>
      </c>
      <c r="B17" s="244" t="s">
        <v>281</v>
      </c>
      <c r="C17" s="135"/>
      <c r="D17" s="103"/>
      <c r="E17" s="139"/>
      <c r="F17" s="61"/>
      <c r="G17" s="135"/>
      <c r="H17" s="103"/>
      <c r="I17" s="137">
        <f t="shared" si="1"/>
        <v>0</v>
      </c>
      <c r="J17" s="138">
        <f t="shared" si="0"/>
        <v>0</v>
      </c>
      <c r="K17" s="178"/>
    </row>
    <row r="18" spans="1:11" ht="21.75" customHeight="1" thickBot="1" x14ac:dyDescent="0.3">
      <c r="A18" s="26">
        <v>13</v>
      </c>
      <c r="B18" s="244" t="s">
        <v>282</v>
      </c>
      <c r="C18" s="135"/>
      <c r="D18" s="103"/>
      <c r="E18" s="139"/>
      <c r="F18" s="84"/>
      <c r="G18" s="135"/>
      <c r="H18" s="103"/>
      <c r="I18" s="137">
        <f t="shared" si="1"/>
        <v>0</v>
      </c>
      <c r="J18" s="138">
        <f t="shared" si="0"/>
        <v>0</v>
      </c>
    </row>
    <row r="19" spans="1:11" ht="21.75" customHeight="1" thickBot="1" x14ac:dyDescent="0.3">
      <c r="A19" s="26">
        <v>14</v>
      </c>
      <c r="B19" s="244" t="s">
        <v>352</v>
      </c>
      <c r="C19" s="45"/>
      <c r="D19" s="66"/>
      <c r="E19" s="46"/>
      <c r="F19" s="168"/>
      <c r="G19" s="45"/>
      <c r="H19" s="66"/>
      <c r="I19" s="137">
        <f t="shared" si="1"/>
        <v>0</v>
      </c>
      <c r="J19" s="138">
        <f>D19+F19+H19</f>
        <v>0</v>
      </c>
    </row>
    <row r="20" spans="1:11" s="98" customFormat="1" ht="21.6" thickBot="1" x14ac:dyDescent="0.3">
      <c r="A20" s="54"/>
      <c r="B20" s="29" t="s">
        <v>11</v>
      </c>
      <c r="C20" s="140">
        <f t="shared" ref="C20:I20" si="2">SUM(C6:C19)</f>
        <v>0</v>
      </c>
      <c r="D20" s="140">
        <f t="shared" si="2"/>
        <v>0</v>
      </c>
      <c r="E20" s="140">
        <f t="shared" si="2"/>
        <v>0</v>
      </c>
      <c r="F20" s="140">
        <f t="shared" si="2"/>
        <v>0</v>
      </c>
      <c r="G20" s="140">
        <f t="shared" si="2"/>
        <v>0</v>
      </c>
      <c r="H20" s="125">
        <f t="shared" si="2"/>
        <v>0</v>
      </c>
      <c r="I20" s="140">
        <f t="shared" si="2"/>
        <v>0</v>
      </c>
      <c r="J20" s="141">
        <f>SUM(J6:J19)</f>
        <v>0</v>
      </c>
    </row>
    <row r="22" spans="1:11" x14ac:dyDescent="0.25">
      <c r="B22" s="142"/>
      <c r="C22" s="465"/>
      <c r="D22" s="465"/>
      <c r="E22" s="465"/>
      <c r="F22" s="465"/>
      <c r="G22" s="465"/>
      <c r="H22" s="465"/>
      <c r="I22" s="465"/>
      <c r="J22" s="465"/>
    </row>
    <row r="23" spans="1:11" x14ac:dyDescent="0.25">
      <c r="B23" s="142"/>
      <c r="C23" s="465"/>
      <c r="D23" s="465"/>
      <c r="E23" s="465"/>
      <c r="F23" s="465"/>
      <c r="G23" s="465"/>
      <c r="H23" s="465"/>
      <c r="I23" s="465"/>
      <c r="J23" s="465"/>
    </row>
    <row r="24" spans="1:11" x14ac:dyDescent="0.25">
      <c r="B24" s="142"/>
      <c r="C24" s="465"/>
      <c r="D24" s="465"/>
      <c r="E24" s="465"/>
      <c r="F24" s="465"/>
      <c r="G24" s="465"/>
      <c r="H24" s="465"/>
      <c r="I24" s="465"/>
      <c r="J24" s="465"/>
    </row>
  </sheetData>
  <mergeCells count="11">
    <mergeCell ref="C24:J24"/>
    <mergeCell ref="C22:J22"/>
    <mergeCell ref="C23:J23"/>
    <mergeCell ref="C3:J3"/>
    <mergeCell ref="A2:J2"/>
    <mergeCell ref="C4:D4"/>
    <mergeCell ref="E4:F4"/>
    <mergeCell ref="G4:H4"/>
    <mergeCell ref="I4:J4"/>
    <mergeCell ref="A3:A5"/>
    <mergeCell ref="B3:B5"/>
  </mergeCells>
  <phoneticPr fontId="2" type="noConversion"/>
  <pageMargins left="0.39370078740157483" right="0.39370078740157483" top="0.59055118110236227" bottom="0.19685039370078741" header="0.39370078740157483" footer="0.3937007874015748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7">
    <tabColor rgb="FFFFFF00"/>
  </sheetPr>
  <dimension ref="A1:V23"/>
  <sheetViews>
    <sheetView zoomScale="70" zoomScaleNormal="70" workbookViewId="0">
      <pane ySplit="4" topLeftCell="A5" activePane="bottomLeft" state="frozen"/>
      <selection pane="bottomLeft" activeCell="B5" sqref="B5:B18"/>
    </sheetView>
  </sheetViews>
  <sheetFormatPr defaultColWidth="9.109375" defaultRowHeight="21" x14ac:dyDescent="0.4"/>
  <cols>
    <col min="1" max="1" width="6.5546875" style="13" customWidth="1"/>
    <col min="2" max="2" width="25.5546875" style="13" customWidth="1"/>
    <col min="3" max="3" width="8.88671875" style="13" customWidth="1"/>
    <col min="4" max="4" width="14.6640625" style="13" customWidth="1"/>
    <col min="5" max="5" width="9.109375" style="13" customWidth="1"/>
    <col min="6" max="6" width="11.21875" style="13" customWidth="1"/>
    <col min="7" max="7" width="8.88671875" style="13" customWidth="1"/>
    <col min="8" max="8" width="13.88671875" style="13" customWidth="1"/>
    <col min="9" max="9" width="9" style="13" customWidth="1"/>
    <col min="10" max="10" width="15" style="13" customWidth="1"/>
    <col min="11" max="11" width="8.6640625" style="13" customWidth="1"/>
    <col min="12" max="12" width="15.44140625" style="13" customWidth="1"/>
    <col min="13" max="13" width="9.5546875" style="4" customWidth="1"/>
    <col min="14" max="14" width="15.109375" style="4" customWidth="1"/>
    <col min="15" max="16" width="9.109375" style="13"/>
    <col min="17" max="17" width="15.44140625" style="13" customWidth="1"/>
    <col min="18" max="19" width="11" style="13" customWidth="1"/>
    <col min="20" max="20" width="15.5546875" style="13" bestFit="1" customWidth="1"/>
    <col min="21" max="21" width="11.77734375" style="13" customWidth="1"/>
    <col min="22" max="16384" width="9.109375" style="13"/>
  </cols>
  <sheetData>
    <row r="1" spans="1:22" ht="22.5" customHeight="1" thickBot="1" x14ac:dyDescent="0.45">
      <c r="A1" s="472" t="s">
        <v>89</v>
      </c>
      <c r="B1" s="472"/>
      <c r="N1" s="15" t="s">
        <v>197</v>
      </c>
    </row>
    <row r="2" spans="1:22" ht="45.75" customHeight="1" thickBot="1" x14ac:dyDescent="0.45">
      <c r="A2" s="463" t="s">
        <v>12</v>
      </c>
      <c r="B2" s="463" t="s">
        <v>6</v>
      </c>
      <c r="C2" s="500" t="s">
        <v>231</v>
      </c>
      <c r="D2" s="501"/>
      <c r="E2" s="501"/>
      <c r="F2" s="501"/>
      <c r="G2" s="501"/>
      <c r="H2" s="501"/>
      <c r="I2" s="500" t="s">
        <v>397</v>
      </c>
      <c r="J2" s="501"/>
      <c r="K2" s="501"/>
      <c r="L2" s="501"/>
      <c r="M2" s="501"/>
      <c r="N2" s="502"/>
    </row>
    <row r="3" spans="1:22" ht="21.75" customHeight="1" thickBot="1" x14ac:dyDescent="0.45">
      <c r="A3" s="522"/>
      <c r="B3" s="522"/>
      <c r="C3" s="523" t="s">
        <v>161</v>
      </c>
      <c r="D3" s="524"/>
      <c r="E3" s="523" t="s">
        <v>162</v>
      </c>
      <c r="F3" s="524"/>
      <c r="G3" s="461" t="s">
        <v>0</v>
      </c>
      <c r="H3" s="462"/>
      <c r="I3" s="523" t="s">
        <v>163</v>
      </c>
      <c r="J3" s="524"/>
      <c r="K3" s="523" t="s">
        <v>164</v>
      </c>
      <c r="L3" s="524"/>
      <c r="M3" s="461" t="s">
        <v>0</v>
      </c>
      <c r="N3" s="462"/>
    </row>
    <row r="4" spans="1:22" ht="24" customHeight="1" thickBot="1" x14ac:dyDescent="0.45">
      <c r="A4" s="464"/>
      <c r="B4" s="464"/>
      <c r="C4" s="40" t="s">
        <v>60</v>
      </c>
      <c r="D4" s="40" t="s">
        <v>4</v>
      </c>
      <c r="E4" s="40" t="s">
        <v>60</v>
      </c>
      <c r="F4" s="40" t="s">
        <v>4</v>
      </c>
      <c r="G4" s="40" t="s">
        <v>60</v>
      </c>
      <c r="H4" s="40" t="s">
        <v>4</v>
      </c>
      <c r="I4" s="40" t="s">
        <v>60</v>
      </c>
      <c r="J4" s="40" t="s">
        <v>4</v>
      </c>
      <c r="K4" s="40" t="s">
        <v>60</v>
      </c>
      <c r="L4" s="40" t="s">
        <v>4</v>
      </c>
      <c r="M4" s="40" t="s">
        <v>60</v>
      </c>
      <c r="N4" s="40" t="s">
        <v>4</v>
      </c>
    </row>
    <row r="5" spans="1:22" ht="24.9" customHeight="1" thickBot="1" x14ac:dyDescent="0.45">
      <c r="A5" s="26">
        <v>1</v>
      </c>
      <c r="B5" s="244" t="s">
        <v>273</v>
      </c>
      <c r="C5" s="46"/>
      <c r="D5" s="77"/>
      <c r="E5" s="46"/>
      <c r="F5" s="39"/>
      <c r="G5" s="46">
        <f t="shared" ref="G5:G16" si="0">C5+E5</f>
        <v>0</v>
      </c>
      <c r="H5" s="39">
        <f>D5+F5</f>
        <v>0</v>
      </c>
      <c r="I5" s="45"/>
      <c r="J5" s="77"/>
      <c r="K5" s="45"/>
      <c r="L5" s="77"/>
      <c r="M5" s="57">
        <f t="shared" ref="M5:M18" si="1">I5+K5</f>
        <v>0</v>
      </c>
      <c r="N5" s="50">
        <f t="shared" ref="N5:N17" si="2">J5+L5</f>
        <v>0</v>
      </c>
      <c r="Q5" s="13" t="s">
        <v>398</v>
      </c>
    </row>
    <row r="6" spans="1:22" ht="24.9" customHeight="1" thickBot="1" x14ac:dyDescent="0.45">
      <c r="A6" s="26">
        <v>2</v>
      </c>
      <c r="B6" s="244" t="s">
        <v>274</v>
      </c>
      <c r="C6" s="46"/>
      <c r="D6" s="77"/>
      <c r="E6" s="46"/>
      <c r="F6" s="39"/>
      <c r="G6" s="46">
        <f t="shared" si="0"/>
        <v>0</v>
      </c>
      <c r="H6" s="39">
        <f t="shared" ref="H6:H18" si="3">D6+F6</f>
        <v>0</v>
      </c>
      <c r="I6" s="45"/>
      <c r="J6" s="39"/>
      <c r="K6" s="45"/>
      <c r="L6" s="39"/>
      <c r="M6" s="57">
        <f t="shared" si="1"/>
        <v>0</v>
      </c>
      <c r="N6" s="50">
        <f t="shared" si="2"/>
        <v>0</v>
      </c>
      <c r="Q6" s="13" t="s">
        <v>399</v>
      </c>
      <c r="R6" s="13" t="s">
        <v>400</v>
      </c>
      <c r="S6" s="13" t="s">
        <v>4</v>
      </c>
      <c r="T6" s="13" t="s">
        <v>401</v>
      </c>
    </row>
    <row r="7" spans="1:22" ht="24.9" customHeight="1" thickBot="1" x14ac:dyDescent="0.45">
      <c r="A7" s="26">
        <v>3</v>
      </c>
      <c r="B7" s="244" t="s">
        <v>275</v>
      </c>
      <c r="C7" s="46"/>
      <c r="D7" s="39"/>
      <c r="E7" s="46"/>
      <c r="F7" s="39"/>
      <c r="G7" s="46">
        <f t="shared" si="0"/>
        <v>0</v>
      </c>
      <c r="H7" s="39">
        <f t="shared" si="3"/>
        <v>0</v>
      </c>
      <c r="I7" s="45"/>
      <c r="J7" s="39"/>
      <c r="K7" s="45"/>
      <c r="L7" s="39"/>
      <c r="M7" s="57">
        <f t="shared" si="1"/>
        <v>0</v>
      </c>
      <c r="N7" s="50">
        <f t="shared" si="2"/>
        <v>0</v>
      </c>
      <c r="Q7" s="407">
        <v>1</v>
      </c>
      <c r="R7" s="13">
        <v>12</v>
      </c>
      <c r="T7" s="13">
        <f>R7*S7</f>
        <v>0</v>
      </c>
    </row>
    <row r="8" spans="1:22" ht="24.9" customHeight="1" thickBot="1" x14ac:dyDescent="0.45">
      <c r="A8" s="26">
        <v>4</v>
      </c>
      <c r="B8" s="244" t="s">
        <v>276</v>
      </c>
      <c r="C8" s="46"/>
      <c r="D8" s="39"/>
      <c r="E8" s="46"/>
      <c r="F8" s="143"/>
      <c r="G8" s="46">
        <f t="shared" si="0"/>
        <v>0</v>
      </c>
      <c r="H8" s="39">
        <f t="shared" si="3"/>
        <v>0</v>
      </c>
      <c r="I8" s="45"/>
      <c r="J8" s="39"/>
      <c r="K8" s="45"/>
      <c r="L8" s="39"/>
      <c r="M8" s="57">
        <f t="shared" si="1"/>
        <v>0</v>
      </c>
      <c r="N8" s="50">
        <f t="shared" si="2"/>
        <v>0</v>
      </c>
      <c r="Q8" s="407">
        <v>2</v>
      </c>
      <c r="R8" s="13">
        <v>12</v>
      </c>
      <c r="T8" s="13">
        <f t="shared" ref="T8:T11" si="4">R8*S8</f>
        <v>0</v>
      </c>
    </row>
    <row r="9" spans="1:22" ht="24.9" customHeight="1" thickBot="1" x14ac:dyDescent="0.45">
      <c r="A9" s="26">
        <v>5</v>
      </c>
      <c r="B9" s="244" t="s">
        <v>277</v>
      </c>
      <c r="C9" s="46"/>
      <c r="D9" s="77"/>
      <c r="E9" s="46"/>
      <c r="F9" s="143"/>
      <c r="G9" s="46">
        <f t="shared" si="0"/>
        <v>0</v>
      </c>
      <c r="H9" s="39">
        <f t="shared" si="3"/>
        <v>0</v>
      </c>
      <c r="I9" s="45"/>
      <c r="J9" s="77"/>
      <c r="K9" s="45"/>
      <c r="L9" s="77"/>
      <c r="M9" s="57">
        <f t="shared" si="1"/>
        <v>0</v>
      </c>
      <c r="N9" s="50">
        <f t="shared" si="2"/>
        <v>0</v>
      </c>
      <c r="Q9" s="407">
        <v>3</v>
      </c>
      <c r="R9" s="13">
        <v>12</v>
      </c>
      <c r="T9" s="13">
        <f t="shared" si="4"/>
        <v>0</v>
      </c>
    </row>
    <row r="10" spans="1:22" ht="24.9" customHeight="1" thickBot="1" x14ac:dyDescent="0.45">
      <c r="A10" s="26">
        <v>6</v>
      </c>
      <c r="B10" s="244" t="s">
        <v>278</v>
      </c>
      <c r="C10" s="46"/>
      <c r="D10" s="77"/>
      <c r="E10" s="46"/>
      <c r="F10" s="143"/>
      <c r="G10" s="46">
        <f t="shared" si="0"/>
        <v>0</v>
      </c>
      <c r="H10" s="39">
        <f t="shared" si="3"/>
        <v>0</v>
      </c>
      <c r="I10" s="45"/>
      <c r="J10" s="78"/>
      <c r="K10" s="45"/>
      <c r="L10" s="77"/>
      <c r="M10" s="57">
        <f t="shared" si="1"/>
        <v>0</v>
      </c>
      <c r="N10" s="50">
        <f t="shared" si="2"/>
        <v>0</v>
      </c>
      <c r="Q10" s="407">
        <v>4</v>
      </c>
      <c r="R10" s="13">
        <v>12</v>
      </c>
      <c r="T10" s="13">
        <f t="shared" si="4"/>
        <v>0</v>
      </c>
    </row>
    <row r="11" spans="1:22" ht="24.9" customHeight="1" thickBot="1" x14ac:dyDescent="0.45">
      <c r="A11" s="26">
        <v>7</v>
      </c>
      <c r="B11" s="244" t="s">
        <v>430</v>
      </c>
      <c r="C11" s="46"/>
      <c r="D11" s="66"/>
      <c r="E11" s="46"/>
      <c r="F11" s="143"/>
      <c r="G11" s="46">
        <f t="shared" si="0"/>
        <v>0</v>
      </c>
      <c r="H11" s="39">
        <f t="shared" si="3"/>
        <v>0</v>
      </c>
      <c r="I11" s="45"/>
      <c r="J11" s="228"/>
      <c r="K11" s="45"/>
      <c r="L11" s="228"/>
      <c r="M11" s="57">
        <f t="shared" si="1"/>
        <v>0</v>
      </c>
      <c r="N11" s="50">
        <f t="shared" si="2"/>
        <v>0</v>
      </c>
      <c r="Q11" s="407">
        <v>5</v>
      </c>
      <c r="R11" s="13">
        <v>12</v>
      </c>
      <c r="T11" s="13">
        <f t="shared" si="4"/>
        <v>0</v>
      </c>
    </row>
    <row r="12" spans="1:22" ht="24.9" customHeight="1" thickBot="1" x14ac:dyDescent="0.45">
      <c r="A12" s="26">
        <v>8</v>
      </c>
      <c r="B12" s="244" t="s">
        <v>431</v>
      </c>
      <c r="C12" s="46"/>
      <c r="D12" s="77"/>
      <c r="E12" s="46"/>
      <c r="F12" s="143"/>
      <c r="G12" s="46">
        <f t="shared" si="0"/>
        <v>0</v>
      </c>
      <c r="H12" s="39">
        <f t="shared" si="3"/>
        <v>0</v>
      </c>
      <c r="I12" s="45"/>
      <c r="J12" s="77"/>
      <c r="K12" s="45"/>
      <c r="L12" s="77"/>
      <c r="M12" s="57">
        <f t="shared" si="1"/>
        <v>0</v>
      </c>
      <c r="N12" s="50">
        <f t="shared" si="2"/>
        <v>0</v>
      </c>
    </row>
    <row r="13" spans="1:22" ht="24.9" customHeight="1" thickBot="1" x14ac:dyDescent="0.45">
      <c r="A13" s="26">
        <v>9</v>
      </c>
      <c r="B13" s="244" t="s">
        <v>432</v>
      </c>
      <c r="C13" s="46"/>
      <c r="D13" s="77"/>
      <c r="E13" s="46"/>
      <c r="F13" s="143"/>
      <c r="G13" s="46">
        <f t="shared" si="0"/>
        <v>0</v>
      </c>
      <c r="H13" s="39">
        <f t="shared" si="3"/>
        <v>0</v>
      </c>
      <c r="I13" s="45"/>
      <c r="J13" s="77"/>
      <c r="K13" s="45"/>
      <c r="L13" s="77"/>
      <c r="M13" s="57">
        <f t="shared" si="1"/>
        <v>0</v>
      </c>
      <c r="N13" s="50">
        <f t="shared" si="2"/>
        <v>0</v>
      </c>
      <c r="Q13" s="13" t="s">
        <v>402</v>
      </c>
    </row>
    <row r="14" spans="1:22" ht="24.9" customHeight="1" thickBot="1" x14ac:dyDescent="0.45">
      <c r="A14" s="26">
        <v>10</v>
      </c>
      <c r="B14" s="244" t="s">
        <v>279</v>
      </c>
      <c r="C14" s="46"/>
      <c r="D14" s="77"/>
      <c r="E14" s="46"/>
      <c r="F14" s="143"/>
      <c r="G14" s="46">
        <f t="shared" si="0"/>
        <v>0</v>
      </c>
      <c r="H14" s="39">
        <f t="shared" si="3"/>
        <v>0</v>
      </c>
      <c r="I14" s="45"/>
      <c r="J14" s="77"/>
      <c r="K14" s="45"/>
      <c r="L14" s="77"/>
      <c r="M14" s="57">
        <f t="shared" si="1"/>
        <v>0</v>
      </c>
      <c r="N14" s="50">
        <f t="shared" si="2"/>
        <v>0</v>
      </c>
      <c r="Q14" s="13" t="s">
        <v>399</v>
      </c>
      <c r="R14" s="13" t="s">
        <v>403</v>
      </c>
      <c r="S14" s="13" t="s">
        <v>400</v>
      </c>
      <c r="T14" s="13" t="s">
        <v>404</v>
      </c>
      <c r="U14" s="13" t="s">
        <v>401</v>
      </c>
    </row>
    <row r="15" spans="1:22" ht="24.9" customHeight="1" thickBot="1" x14ac:dyDescent="0.45">
      <c r="A15" s="26">
        <v>11</v>
      </c>
      <c r="B15" s="244" t="s">
        <v>280</v>
      </c>
      <c r="C15" s="46"/>
      <c r="D15" s="77"/>
      <c r="E15" s="46"/>
      <c r="F15" s="39"/>
      <c r="G15" s="46">
        <f t="shared" si="0"/>
        <v>0</v>
      </c>
      <c r="H15" s="39">
        <f t="shared" si="3"/>
        <v>0</v>
      </c>
      <c r="I15" s="45"/>
      <c r="J15" s="77"/>
      <c r="K15" s="45"/>
      <c r="L15" s="77"/>
      <c r="M15" s="57">
        <f t="shared" si="1"/>
        <v>0</v>
      </c>
      <c r="N15" s="50">
        <f t="shared" si="2"/>
        <v>0</v>
      </c>
      <c r="Q15" s="407">
        <v>1</v>
      </c>
      <c r="R15" s="13">
        <v>2</v>
      </c>
      <c r="S15" s="13">
        <v>3</v>
      </c>
      <c r="U15" s="13">
        <f>R15*S15*T15</f>
        <v>0</v>
      </c>
      <c r="V15" s="13" t="s">
        <v>405</v>
      </c>
    </row>
    <row r="16" spans="1:22" ht="24.9" customHeight="1" thickBot="1" x14ac:dyDescent="0.45">
      <c r="A16" s="26">
        <v>12</v>
      </c>
      <c r="B16" s="244" t="s">
        <v>281</v>
      </c>
      <c r="C16" s="229"/>
      <c r="D16" s="173"/>
      <c r="E16" s="229"/>
      <c r="F16" s="143"/>
      <c r="G16" s="46">
        <f t="shared" si="0"/>
        <v>0</v>
      </c>
      <c r="H16" s="39">
        <f t="shared" si="3"/>
        <v>0</v>
      </c>
      <c r="I16" s="230"/>
      <c r="J16" s="173"/>
      <c r="K16" s="230"/>
      <c r="L16" s="173"/>
      <c r="M16" s="57">
        <f t="shared" si="1"/>
        <v>0</v>
      </c>
      <c r="N16" s="50">
        <f t="shared" si="2"/>
        <v>0</v>
      </c>
      <c r="Q16" s="407">
        <v>2</v>
      </c>
      <c r="U16" s="13">
        <f t="shared" ref="U16:U19" si="5">R16*S16*T16</f>
        <v>0</v>
      </c>
      <c r="V16" s="13" t="s">
        <v>406</v>
      </c>
    </row>
    <row r="17" spans="1:22" ht="24.9" customHeight="1" thickBot="1" x14ac:dyDescent="0.45">
      <c r="A17" s="26">
        <v>13</v>
      </c>
      <c r="B17" s="244" t="s">
        <v>282</v>
      </c>
      <c r="C17" s="46"/>
      <c r="D17" s="77"/>
      <c r="E17" s="46"/>
      <c r="F17" s="39"/>
      <c r="G17" s="46">
        <f>C17+E17</f>
        <v>0</v>
      </c>
      <c r="H17" s="39">
        <f>D17+F17</f>
        <v>0</v>
      </c>
      <c r="I17" s="45"/>
      <c r="J17" s="77"/>
      <c r="K17" s="45"/>
      <c r="L17" s="77"/>
      <c r="M17" s="57">
        <f t="shared" si="1"/>
        <v>0</v>
      </c>
      <c r="N17" s="50">
        <f t="shared" si="2"/>
        <v>0</v>
      </c>
      <c r="Q17" s="407">
        <v>3</v>
      </c>
      <c r="U17" s="13">
        <f t="shared" si="5"/>
        <v>0</v>
      </c>
      <c r="V17" s="13" t="s">
        <v>407</v>
      </c>
    </row>
    <row r="18" spans="1:22" ht="24.9" customHeight="1" thickBot="1" x14ac:dyDescent="0.45">
      <c r="A18" s="26">
        <v>14</v>
      </c>
      <c r="B18" s="244" t="s">
        <v>352</v>
      </c>
      <c r="C18" s="46"/>
      <c r="D18" s="39"/>
      <c r="E18" s="46"/>
      <c r="F18" s="143"/>
      <c r="G18" s="46">
        <f>C18+E18</f>
        <v>0</v>
      </c>
      <c r="H18" s="148">
        <f t="shared" si="3"/>
        <v>0</v>
      </c>
      <c r="I18" s="45"/>
      <c r="J18" s="66"/>
      <c r="K18" s="45"/>
      <c r="L18" s="66"/>
      <c r="M18" s="57">
        <f t="shared" si="1"/>
        <v>0</v>
      </c>
      <c r="N18" s="50">
        <f>J18+L18</f>
        <v>0</v>
      </c>
      <c r="Q18" s="407">
        <v>4</v>
      </c>
      <c r="U18" s="13">
        <f t="shared" si="5"/>
        <v>0</v>
      </c>
    </row>
    <row r="19" spans="1:22" s="4" customFormat="1" ht="24.9" customHeight="1" thickBot="1" x14ac:dyDescent="0.45">
      <c r="A19" s="56"/>
      <c r="B19" s="40" t="s">
        <v>11</v>
      </c>
      <c r="C19" s="57">
        <f t="shared" ref="C19:N19" si="6">SUM(C5:C18)</f>
        <v>0</v>
      </c>
      <c r="D19" s="49">
        <f t="shared" si="6"/>
        <v>0</v>
      </c>
      <c r="E19" s="57">
        <f t="shared" si="6"/>
        <v>0</v>
      </c>
      <c r="F19" s="149">
        <f t="shared" si="6"/>
        <v>0</v>
      </c>
      <c r="G19" s="57">
        <f t="shared" si="6"/>
        <v>0</v>
      </c>
      <c r="H19" s="49">
        <f t="shared" si="6"/>
        <v>0</v>
      </c>
      <c r="I19" s="57">
        <f t="shared" si="6"/>
        <v>0</v>
      </c>
      <c r="J19" s="49">
        <f t="shared" si="6"/>
        <v>0</v>
      </c>
      <c r="K19" s="57">
        <f t="shared" si="6"/>
        <v>0</v>
      </c>
      <c r="L19" s="49">
        <f t="shared" si="6"/>
        <v>0</v>
      </c>
      <c r="M19" s="57">
        <f t="shared" si="6"/>
        <v>0</v>
      </c>
      <c r="N19" s="50">
        <f t="shared" si="6"/>
        <v>0</v>
      </c>
      <c r="Q19" s="407">
        <v>5</v>
      </c>
      <c r="R19" s="13"/>
      <c r="T19" s="13"/>
      <c r="U19" s="13">
        <f t="shared" si="5"/>
        <v>0</v>
      </c>
    </row>
    <row r="20" spans="1:22" ht="12" customHeight="1" x14ac:dyDescent="0.4"/>
    <row r="21" spans="1:22" x14ac:dyDescent="0.4">
      <c r="B21" s="38" t="s">
        <v>5</v>
      </c>
      <c r="D21" s="13" t="s">
        <v>396</v>
      </c>
    </row>
    <row r="22" spans="1:22" x14ac:dyDescent="0.4">
      <c r="D22" s="13" t="s">
        <v>165</v>
      </c>
    </row>
    <row r="23" spans="1:22" x14ac:dyDescent="0.4">
      <c r="B23" s="13" t="s">
        <v>160</v>
      </c>
    </row>
  </sheetData>
  <mergeCells count="11">
    <mergeCell ref="I3:J3"/>
    <mergeCell ref="K3:L3"/>
    <mergeCell ref="I2:N2"/>
    <mergeCell ref="G3:H3"/>
    <mergeCell ref="M3:N3"/>
    <mergeCell ref="A1:B1"/>
    <mergeCell ref="C3:D3"/>
    <mergeCell ref="E3:F3"/>
    <mergeCell ref="A2:A4"/>
    <mergeCell ref="B2:B4"/>
    <mergeCell ref="C2:H2"/>
  </mergeCells>
  <phoneticPr fontId="2" type="noConversion"/>
  <pageMargins left="0.39370078740157483" right="0.39370078740157483" top="0.59055118110236227" bottom="0.19685039370078741" header="0.39370078740157483" footer="0.39370078740157483"/>
  <pageSetup paperSize="9" scale="8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tabColor rgb="FFC00000"/>
  </sheetPr>
  <dimension ref="A1:K23"/>
  <sheetViews>
    <sheetView zoomScale="70" zoomScaleNormal="70" workbookViewId="0">
      <pane ySplit="3" topLeftCell="A4" activePane="bottomLeft" state="frozen"/>
      <selection pane="bottomLeft" activeCell="B4" sqref="B4:B17"/>
    </sheetView>
  </sheetViews>
  <sheetFormatPr defaultColWidth="9.109375" defaultRowHeight="24.6" x14ac:dyDescent="0.25"/>
  <cols>
    <col min="1" max="1" width="8.44140625" style="277" customWidth="1"/>
    <col min="2" max="2" width="30.44140625" style="277" customWidth="1"/>
    <col min="3" max="3" width="23.5546875" style="277" customWidth="1"/>
    <col min="4" max="4" width="21.6640625" style="277" customWidth="1"/>
    <col min="5" max="5" width="23.33203125" style="277" customWidth="1"/>
    <col min="6" max="6" width="24.5546875" style="288" customWidth="1"/>
    <col min="7" max="16384" width="9.109375" style="277"/>
  </cols>
  <sheetData>
    <row r="1" spans="1:11" ht="23.25" customHeight="1" thickBot="1" x14ac:dyDescent="0.3">
      <c r="A1" s="525" t="s">
        <v>166</v>
      </c>
      <c r="B1" s="525"/>
      <c r="C1" s="276"/>
      <c r="F1" s="278" t="s">
        <v>198</v>
      </c>
    </row>
    <row r="2" spans="1:11" ht="21.75" customHeight="1" thickBot="1" x14ac:dyDescent="0.3">
      <c r="A2" s="526" t="s">
        <v>12</v>
      </c>
      <c r="B2" s="526" t="s">
        <v>6</v>
      </c>
      <c r="C2" s="526" t="s">
        <v>232</v>
      </c>
      <c r="D2" s="531" t="s">
        <v>167</v>
      </c>
      <c r="E2" s="531"/>
      <c r="F2" s="526" t="s">
        <v>336</v>
      </c>
    </row>
    <row r="3" spans="1:11" ht="27.75" customHeight="1" thickBot="1" x14ac:dyDescent="0.3">
      <c r="A3" s="527"/>
      <c r="B3" s="527"/>
      <c r="C3" s="527"/>
      <c r="D3" s="279" t="s">
        <v>60</v>
      </c>
      <c r="E3" s="279" t="s">
        <v>4</v>
      </c>
      <c r="F3" s="527"/>
    </row>
    <row r="4" spans="1:11" ht="21" customHeight="1" thickBot="1" x14ac:dyDescent="0.45">
      <c r="A4" s="243">
        <v>1</v>
      </c>
      <c r="B4" s="244" t="s">
        <v>273</v>
      </c>
      <c r="C4" s="282"/>
      <c r="D4" s="281"/>
      <c r="E4" s="282"/>
      <c r="F4" s="283">
        <f>'งบบุคลากร (13)#'!E4+'งบบุคลากร (13)#'!C4+'งบบุคลากร (12)'!N5+'งบบุคลากร (12)'!H5+'งบบุคลากร(11)'!J6</f>
        <v>0</v>
      </c>
      <c r="H4" s="13" t="s">
        <v>408</v>
      </c>
      <c r="I4" s="13"/>
      <c r="J4" s="13"/>
      <c r="K4" s="13"/>
    </row>
    <row r="5" spans="1:11" ht="21" customHeight="1" thickBot="1" x14ac:dyDescent="0.45">
      <c r="A5" s="243">
        <v>2</v>
      </c>
      <c r="B5" s="244" t="s">
        <v>274</v>
      </c>
      <c r="C5" s="280"/>
      <c r="D5" s="281"/>
      <c r="E5" s="282"/>
      <c r="F5" s="283">
        <f>'งบบุคลากร (13)#'!E5+'งบบุคลากร (13)#'!C5+'งบบุคลากร (12)'!N6+'งบบุคลากร (12)'!H6+'งบบุคลากร(11)'!J7</f>
        <v>0</v>
      </c>
      <c r="H5" s="13" t="s">
        <v>399</v>
      </c>
      <c r="I5" s="13" t="s">
        <v>400</v>
      </c>
      <c r="J5" s="13" t="s">
        <v>4</v>
      </c>
      <c r="K5" s="13" t="s">
        <v>401</v>
      </c>
    </row>
    <row r="6" spans="1:11" ht="21" customHeight="1" thickBot="1" x14ac:dyDescent="0.45">
      <c r="A6" s="243">
        <v>3</v>
      </c>
      <c r="B6" s="244" t="s">
        <v>275</v>
      </c>
      <c r="C6" s="280"/>
      <c r="D6" s="281"/>
      <c r="E6" s="282"/>
      <c r="F6" s="283">
        <f>'งบบุคลากร (13)#'!E6+'งบบุคลากร (13)#'!C6+'งบบุคลากร (12)'!N7+'งบบุคลากร (12)'!H7+'งบบุคลากร(11)'!J8</f>
        <v>0</v>
      </c>
      <c r="H6" s="407">
        <v>1</v>
      </c>
      <c r="I6" s="13">
        <v>6</v>
      </c>
      <c r="J6" s="13"/>
      <c r="K6" s="13">
        <f>I6*J6</f>
        <v>0</v>
      </c>
    </row>
    <row r="7" spans="1:11" ht="21" customHeight="1" thickBot="1" x14ac:dyDescent="0.45">
      <c r="A7" s="243">
        <v>4</v>
      </c>
      <c r="B7" s="244" t="s">
        <v>276</v>
      </c>
      <c r="C7" s="280"/>
      <c r="D7" s="281"/>
      <c r="E7" s="282"/>
      <c r="F7" s="283">
        <f>'งบบุคลากร (13)#'!E7+'งบบุคลากร (13)#'!C7+'งบบุคลากร (12)'!N8+'งบบุคลากร (12)'!H8+'งบบุคลากร(11)'!J9</f>
        <v>0</v>
      </c>
      <c r="H7" s="407">
        <v>2</v>
      </c>
      <c r="I7" s="13">
        <v>6</v>
      </c>
      <c r="J7" s="13"/>
      <c r="K7" s="13">
        <f t="shared" ref="K7:K10" si="0">I7*J7</f>
        <v>0</v>
      </c>
    </row>
    <row r="8" spans="1:11" ht="21" customHeight="1" thickBot="1" x14ac:dyDescent="0.45">
      <c r="A8" s="243">
        <v>5</v>
      </c>
      <c r="B8" s="244" t="s">
        <v>277</v>
      </c>
      <c r="C8" s="282"/>
      <c r="D8" s="281"/>
      <c r="E8" s="282"/>
      <c r="F8" s="283">
        <f>'งบบุคลากร (13)#'!E8+'งบบุคลากร (13)#'!C8+'งบบุคลากร (12)'!N9+'งบบุคลากร (12)'!H9+'งบบุคลากร(11)'!J10</f>
        <v>0</v>
      </c>
      <c r="H8" s="407">
        <v>3</v>
      </c>
      <c r="I8" s="13">
        <v>6</v>
      </c>
      <c r="J8" s="13"/>
      <c r="K8" s="13">
        <f t="shared" si="0"/>
        <v>0</v>
      </c>
    </row>
    <row r="9" spans="1:11" ht="21" customHeight="1" thickBot="1" x14ac:dyDescent="0.45">
      <c r="A9" s="243">
        <v>6</v>
      </c>
      <c r="B9" s="244" t="s">
        <v>278</v>
      </c>
      <c r="C9" s="282"/>
      <c r="D9" s="281"/>
      <c r="E9" s="282"/>
      <c r="F9" s="283">
        <f>'งบบุคลากร (13)#'!E9+'งบบุคลากร (13)#'!C9+'งบบุคลากร (12)'!N10+'งบบุคลากร (12)'!H10+'งบบุคลากร(11)'!J11</f>
        <v>0</v>
      </c>
      <c r="H9" s="407">
        <v>4</v>
      </c>
      <c r="I9" s="13">
        <v>6</v>
      </c>
      <c r="J9" s="13"/>
      <c r="K9" s="13">
        <f t="shared" si="0"/>
        <v>0</v>
      </c>
    </row>
    <row r="10" spans="1:11" ht="21" customHeight="1" thickBot="1" x14ac:dyDescent="0.45">
      <c r="A10" s="243">
        <v>7</v>
      </c>
      <c r="B10" s="244" t="s">
        <v>430</v>
      </c>
      <c r="C10" s="280"/>
      <c r="D10" s="281"/>
      <c r="E10" s="282"/>
      <c r="F10" s="283">
        <f>'งบบุคลากร (13)#'!E10+'งบบุคลากร (13)#'!C10+'งบบุคลากร (12)'!N11+'งบบุคลากร (12)'!H11+'งบบุคลากร(11)'!J12</f>
        <v>0</v>
      </c>
      <c r="H10" s="407">
        <v>5</v>
      </c>
      <c r="I10" s="13">
        <v>6</v>
      </c>
      <c r="J10" s="13"/>
      <c r="K10" s="13">
        <f t="shared" si="0"/>
        <v>0</v>
      </c>
    </row>
    <row r="11" spans="1:11" ht="21" customHeight="1" thickBot="1" x14ac:dyDescent="0.3">
      <c r="A11" s="243">
        <v>8</v>
      </c>
      <c r="B11" s="244" t="s">
        <v>431</v>
      </c>
      <c r="C11" s="282"/>
      <c r="D11" s="281"/>
      <c r="E11" s="282"/>
      <c r="F11" s="283">
        <f>'งบบุคลากร (13)#'!E11+'งบบุคลากร (13)#'!C11+'งบบุคลากร (12)'!N12+'งบบุคลากร (12)'!H12+'งบบุคลากร(11)'!J13</f>
        <v>0</v>
      </c>
    </row>
    <row r="12" spans="1:11" ht="21" customHeight="1" thickBot="1" x14ac:dyDescent="0.3">
      <c r="A12" s="243">
        <v>9</v>
      </c>
      <c r="B12" s="244" t="s">
        <v>432</v>
      </c>
      <c r="C12" s="280"/>
      <c r="D12" s="281"/>
      <c r="E12" s="282"/>
      <c r="F12" s="283">
        <f>'งบบุคลากร (13)#'!E12+'งบบุคลากร (13)#'!C12+'งบบุคลากร (12)'!N13+'งบบุคลากร (12)'!H13+'งบบุคลากร(11)'!J14</f>
        <v>0</v>
      </c>
    </row>
    <row r="13" spans="1:11" ht="21" customHeight="1" thickBot="1" x14ac:dyDescent="0.3">
      <c r="A13" s="243">
        <v>10</v>
      </c>
      <c r="B13" s="244" t="s">
        <v>279</v>
      </c>
      <c r="C13" s="282"/>
      <c r="D13" s="281"/>
      <c r="E13" s="282"/>
      <c r="F13" s="283">
        <f>'งบบุคลากร (13)#'!E13+'งบบุคลากร (13)#'!C13+'งบบุคลากร (12)'!N14+'งบบุคลากร (12)'!H14+'งบบุคลากร(11)'!J15</f>
        <v>0</v>
      </c>
    </row>
    <row r="14" spans="1:11" ht="21" customHeight="1" thickBot="1" x14ac:dyDescent="0.3">
      <c r="A14" s="243">
        <v>11</v>
      </c>
      <c r="B14" s="244" t="s">
        <v>280</v>
      </c>
      <c r="C14" s="282"/>
      <c r="D14" s="281"/>
      <c r="E14" s="282"/>
      <c r="F14" s="283">
        <f>'งบบุคลากร (13)#'!E14+'งบบุคลากร (13)#'!C14+'งบบุคลากร (12)'!N15+'งบบุคลากร (12)'!H15+'งบบุคลากร(11)'!J16</f>
        <v>0</v>
      </c>
    </row>
    <row r="15" spans="1:11" ht="21" customHeight="1" thickBot="1" x14ac:dyDescent="0.3">
      <c r="A15" s="243">
        <v>12</v>
      </c>
      <c r="B15" s="244" t="s">
        <v>281</v>
      </c>
      <c r="C15" s="282"/>
      <c r="D15" s="281"/>
      <c r="E15" s="282"/>
      <c r="F15" s="283">
        <f>'งบบุคลากร (13)#'!E15+'งบบุคลากร (13)#'!C15+'งบบุคลากร (12)'!N16+'งบบุคลากร (12)'!H16+'งบบุคลากร(11)'!J17</f>
        <v>0</v>
      </c>
    </row>
    <row r="16" spans="1:11" ht="21" customHeight="1" thickBot="1" x14ac:dyDescent="0.3">
      <c r="A16" s="243">
        <v>13</v>
      </c>
      <c r="B16" s="244" t="s">
        <v>282</v>
      </c>
      <c r="C16" s="280"/>
      <c r="D16" s="281"/>
      <c r="E16" s="282"/>
      <c r="F16" s="283">
        <f>'งบบุคลากร (13)#'!E16+'งบบุคลากร (13)#'!C16+'งบบุคลากร (12)'!N17+'งบบุคลากร (12)'!H17+'งบบุคลากร(11)'!J18</f>
        <v>0</v>
      </c>
    </row>
    <row r="17" spans="1:6" ht="21" customHeight="1" thickBot="1" x14ac:dyDescent="0.3">
      <c r="A17" s="243">
        <v>14</v>
      </c>
      <c r="B17" s="244" t="s">
        <v>352</v>
      </c>
      <c r="C17" s="284"/>
      <c r="D17" s="285"/>
      <c r="E17" s="282"/>
      <c r="F17" s="283">
        <f>'งบบุคลากร (13)#'!E17+'งบบุคลากร (13)#'!C17+'งบบุคลากร (12)'!N18+'งบบุคลากร (12)'!H18+'งบบุคลากร(11)'!J19</f>
        <v>0</v>
      </c>
    </row>
    <row r="18" spans="1:6" s="288" customFormat="1" ht="21" customHeight="1" thickBot="1" x14ac:dyDescent="0.3">
      <c r="A18" s="240"/>
      <c r="B18" s="279" t="s">
        <v>0</v>
      </c>
      <c r="C18" s="283">
        <f>SUM(C4:C17)</f>
        <v>0</v>
      </c>
      <c r="D18" s="286">
        <f>SUM(D4:D17)</f>
        <v>0</v>
      </c>
      <c r="E18" s="287">
        <f>SUM(E4:E17)</f>
        <v>0</v>
      </c>
      <c r="F18" s="287">
        <f>SUM(F4:F17)</f>
        <v>0</v>
      </c>
    </row>
    <row r="19" spans="1:6" s="288" customFormat="1" ht="21" customHeight="1" thickBot="1" x14ac:dyDescent="0.3">
      <c r="A19" s="529" t="s">
        <v>11</v>
      </c>
      <c r="B19" s="530"/>
      <c r="C19" s="283">
        <f>C18</f>
        <v>0</v>
      </c>
      <c r="D19" s="289">
        <f>D18</f>
        <v>0</v>
      </c>
      <c r="E19" s="287">
        <f>E18</f>
        <v>0</v>
      </c>
      <c r="F19" s="283">
        <f>F18</f>
        <v>0</v>
      </c>
    </row>
    <row r="20" spans="1:6" x14ac:dyDescent="0.25">
      <c r="A20" s="290" t="s">
        <v>370</v>
      </c>
      <c r="B20" s="288"/>
      <c r="C20" s="288"/>
      <c r="D20" s="288"/>
      <c r="E20" s="288"/>
    </row>
    <row r="21" spans="1:6" x14ac:dyDescent="0.25">
      <c r="A21" s="528" t="s">
        <v>371</v>
      </c>
      <c r="B21" s="528"/>
      <c r="C21" s="528"/>
      <c r="D21" s="528"/>
      <c r="E21" s="528"/>
      <c r="F21" s="528"/>
    </row>
    <row r="23" spans="1:6" x14ac:dyDescent="0.25">
      <c r="F23" s="291"/>
    </row>
  </sheetData>
  <mergeCells count="8">
    <mergeCell ref="A1:B1"/>
    <mergeCell ref="A2:A3"/>
    <mergeCell ref="B2:B3"/>
    <mergeCell ref="A21:F21"/>
    <mergeCell ref="F2:F3"/>
    <mergeCell ref="A19:B19"/>
    <mergeCell ref="D2:E2"/>
    <mergeCell ref="C2:C3"/>
  </mergeCells>
  <phoneticPr fontId="2" type="noConversion"/>
  <pageMargins left="0.59055118110236227" right="0.59055118110236227" top="0.59055118110236227" bottom="0.19685039370078741" header="1.2204724409448819" footer="0.31496062992125984"/>
  <pageSetup paperSize="9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tabColor rgb="FFC00000"/>
  </sheetPr>
  <dimension ref="A1:P26"/>
  <sheetViews>
    <sheetView zoomScale="70" zoomScaleNormal="70" workbookViewId="0">
      <pane ySplit="4" topLeftCell="A5" activePane="bottomLeft" state="frozen"/>
      <selection pane="bottomLeft" activeCell="B5" sqref="B5:B18"/>
    </sheetView>
  </sheetViews>
  <sheetFormatPr defaultColWidth="9.109375" defaultRowHeight="24.6" x14ac:dyDescent="0.7"/>
  <cols>
    <col min="1" max="1" width="5" style="236" customWidth="1"/>
    <col min="2" max="2" width="26.44140625" style="236" customWidth="1"/>
    <col min="3" max="3" width="7.6640625" style="236" customWidth="1"/>
    <col min="4" max="4" width="14.5546875" style="236" customWidth="1"/>
    <col min="5" max="5" width="6.88671875" style="236" customWidth="1"/>
    <col min="6" max="6" width="15.44140625" style="236" customWidth="1"/>
    <col min="7" max="7" width="7.33203125" style="236" customWidth="1"/>
    <col min="8" max="8" width="14.88671875" style="236" customWidth="1"/>
    <col min="9" max="9" width="7.109375" style="236" customWidth="1"/>
    <col min="10" max="10" width="12.109375" style="236" customWidth="1"/>
    <col min="11" max="11" width="6.44140625" style="236" customWidth="1"/>
    <col min="12" max="12" width="16" style="236" customWidth="1"/>
    <col min="13" max="13" width="8" style="236" customWidth="1"/>
    <col min="14" max="14" width="12.109375" style="236" customWidth="1"/>
    <col min="15" max="15" width="17" style="237" customWidth="1"/>
    <col min="16" max="16" width="15.88671875" style="237" customWidth="1"/>
    <col min="17" max="16384" width="9.109375" style="236"/>
  </cols>
  <sheetData>
    <row r="1" spans="1:16" ht="25.2" thickBot="1" x14ac:dyDescent="0.75">
      <c r="A1" s="535" t="s">
        <v>372</v>
      </c>
      <c r="B1" s="535"/>
      <c r="C1" s="535"/>
      <c r="D1" s="535"/>
      <c r="P1" s="238" t="s">
        <v>199</v>
      </c>
    </row>
    <row r="2" spans="1:16" ht="25.2" customHeight="1" thickBot="1" x14ac:dyDescent="0.75">
      <c r="A2" s="526" t="s">
        <v>12</v>
      </c>
      <c r="B2" s="526" t="s">
        <v>6</v>
      </c>
      <c r="C2" s="500" t="s">
        <v>410</v>
      </c>
      <c r="D2" s="501"/>
      <c r="E2" s="501"/>
      <c r="F2" s="502"/>
      <c r="G2" s="532" t="s">
        <v>44</v>
      </c>
      <c r="H2" s="534"/>
      <c r="I2" s="534"/>
      <c r="J2" s="533"/>
      <c r="K2" s="532" t="s">
        <v>45</v>
      </c>
      <c r="L2" s="534"/>
      <c r="M2" s="534"/>
      <c r="N2" s="533"/>
      <c r="O2" s="532" t="s">
        <v>47</v>
      </c>
      <c r="P2" s="533"/>
    </row>
    <row r="3" spans="1:16" ht="21.75" customHeight="1" thickBot="1" x14ac:dyDescent="0.75">
      <c r="A3" s="538"/>
      <c r="B3" s="538"/>
      <c r="C3" s="532" t="s">
        <v>46</v>
      </c>
      <c r="D3" s="533"/>
      <c r="E3" s="532" t="s">
        <v>330</v>
      </c>
      <c r="F3" s="533"/>
      <c r="G3" s="532" t="s">
        <v>48</v>
      </c>
      <c r="H3" s="533"/>
      <c r="I3" s="532" t="s">
        <v>331</v>
      </c>
      <c r="J3" s="533"/>
      <c r="K3" s="532" t="s">
        <v>49</v>
      </c>
      <c r="L3" s="533"/>
      <c r="M3" s="532" t="s">
        <v>332</v>
      </c>
      <c r="N3" s="533"/>
      <c r="O3" s="239" t="s">
        <v>63</v>
      </c>
      <c r="P3" s="239" t="s">
        <v>174</v>
      </c>
    </row>
    <row r="4" spans="1:16" ht="77.25" customHeight="1" thickBot="1" x14ac:dyDescent="0.75">
      <c r="A4" s="527"/>
      <c r="B4" s="527"/>
      <c r="C4" s="241" t="s">
        <v>1</v>
      </c>
      <c r="D4" s="242" t="s">
        <v>2</v>
      </c>
      <c r="E4" s="241" t="s">
        <v>1</v>
      </c>
      <c r="F4" s="241" t="s">
        <v>2</v>
      </c>
      <c r="G4" s="241" t="s">
        <v>1</v>
      </c>
      <c r="H4" s="241" t="s">
        <v>2</v>
      </c>
      <c r="I4" s="241" t="s">
        <v>1</v>
      </c>
      <c r="J4" s="241" t="s">
        <v>2</v>
      </c>
      <c r="K4" s="241" t="s">
        <v>1</v>
      </c>
      <c r="L4" s="241" t="s">
        <v>2</v>
      </c>
      <c r="M4" s="241" t="s">
        <v>1</v>
      </c>
      <c r="N4" s="241" t="s">
        <v>2</v>
      </c>
      <c r="O4" s="240" t="s">
        <v>64</v>
      </c>
      <c r="P4" s="240" t="s">
        <v>175</v>
      </c>
    </row>
    <row r="5" spans="1:16" ht="21.75" customHeight="1" thickBot="1" x14ac:dyDescent="0.75">
      <c r="A5" s="243">
        <v>1</v>
      </c>
      <c r="B5" s="244" t="s">
        <v>273</v>
      </c>
      <c r="C5" s="245"/>
      <c r="D5" s="246">
        <f>'ครุภัณฑ์ (แนบ ตร.6 )'!F8+'ครุภัณฑ์ (แนบ ตร.6 )'!F9+'ครุภัณฑ์ (แนบ ตร.6 )'!F10+'ครุภัณฑ์ (แนบ ตร.6 )'!F12+'ครุภัณฑ์ (แนบ ตร.6 )'!F13+'ครุภัณฑ์ (แนบ ตร.6 )'!F15</f>
        <v>0</v>
      </c>
      <c r="E5" s="245"/>
      <c r="F5" s="246">
        <f>'ครุภัณฑ์ (แนบ ตร.6 )'!F29</f>
        <v>0</v>
      </c>
      <c r="G5" s="245"/>
      <c r="H5" s="246">
        <f>'ครุภัณฑ์ (แนบ ตร.6 )'!F17</f>
        <v>0</v>
      </c>
      <c r="I5" s="245"/>
      <c r="J5" s="408">
        <v>0</v>
      </c>
      <c r="K5" s="245"/>
      <c r="L5" s="408">
        <f>'สิ่งก่อสร้าง(แนบ ตร.6 )'!F10</f>
        <v>0</v>
      </c>
      <c r="M5" s="245"/>
      <c r="N5" s="408">
        <v>0</v>
      </c>
      <c r="O5" s="247">
        <f t="shared" ref="O5:O16" si="0">D5+H5+L5</f>
        <v>0</v>
      </c>
      <c r="P5" s="247">
        <f>F5+J5+N5</f>
        <v>0</v>
      </c>
    </row>
    <row r="6" spans="1:16" ht="21.75" customHeight="1" thickBot="1" x14ac:dyDescent="0.75">
      <c r="A6" s="243">
        <v>2</v>
      </c>
      <c r="B6" s="244" t="s">
        <v>274</v>
      </c>
      <c r="C6" s="245"/>
      <c r="D6" s="246">
        <f>'ครุภัณฑ์ (แนบ ตร.6 )'!F40+'ครุภัณฑ์ (แนบ ตร.6 )'!F41+'ครุภัณฑ์ (แนบ ตร.6 )'!F42+'ครุภัณฑ์ (แนบ ตร.6 )'!F44+'ครุภัณฑ์ (แนบ ตร.6 )'!F45+'ครุภัณฑ์ (แนบ ตร.6 )'!F47</f>
        <v>0</v>
      </c>
      <c r="E6" s="245"/>
      <c r="F6" s="246">
        <f>'ครุภัณฑ์ (แนบ ตร.6 )'!F61</f>
        <v>0</v>
      </c>
      <c r="G6" s="245"/>
      <c r="H6" s="408">
        <f>'ครุภัณฑ์ (แนบ ตร.6 )'!F49</f>
        <v>0</v>
      </c>
      <c r="I6" s="245"/>
      <c r="J6" s="408">
        <v>0</v>
      </c>
      <c r="K6" s="245"/>
      <c r="L6" s="246">
        <f>'สิ่งก่อสร้าง(แนบ ตร.6 )'!F20</f>
        <v>0</v>
      </c>
      <c r="M6" s="245"/>
      <c r="N6" s="408">
        <v>0</v>
      </c>
      <c r="O6" s="247">
        <f>D6+H6+L6</f>
        <v>0</v>
      </c>
      <c r="P6" s="247">
        <f t="shared" ref="P6:P17" si="1">F6+J6+N6</f>
        <v>0</v>
      </c>
    </row>
    <row r="7" spans="1:16" ht="21.75" customHeight="1" thickBot="1" x14ac:dyDescent="0.75">
      <c r="A7" s="243">
        <v>3</v>
      </c>
      <c r="B7" s="244" t="s">
        <v>275</v>
      </c>
      <c r="C7" s="245"/>
      <c r="D7" s="246">
        <f>'ครุภัณฑ์ (แนบ ตร.6 )'!F70+'ครุภัณฑ์ (แนบ ตร.6 )'!F71+'ครุภัณฑ์ (แนบ ตร.6 )'!F72+'ครุภัณฑ์ (แนบ ตร.6 )'!F74+'ครุภัณฑ์ (แนบ ตร.6 )'!F75+'ครุภัณฑ์ (แนบ ตร.6 )'!F77</f>
        <v>0</v>
      </c>
      <c r="E7" s="245"/>
      <c r="F7" s="246">
        <f>'ครุภัณฑ์ (แนบ ตร.6 )'!F89</f>
        <v>0</v>
      </c>
      <c r="G7" s="245"/>
      <c r="H7" s="246">
        <v>0</v>
      </c>
      <c r="I7" s="245"/>
      <c r="J7" s="408">
        <v>0</v>
      </c>
      <c r="K7" s="245"/>
      <c r="L7" s="408">
        <f>'สิ่งก่อสร้าง(แนบ ตร.6 )'!F31</f>
        <v>0</v>
      </c>
      <c r="M7" s="245"/>
      <c r="N7" s="408">
        <v>0</v>
      </c>
      <c r="O7" s="247">
        <f t="shared" si="0"/>
        <v>0</v>
      </c>
      <c r="P7" s="247">
        <f>F7+J7+N7</f>
        <v>0</v>
      </c>
    </row>
    <row r="8" spans="1:16" ht="21.75" customHeight="1" thickBot="1" x14ac:dyDescent="0.75">
      <c r="A8" s="243">
        <v>4</v>
      </c>
      <c r="B8" s="244" t="s">
        <v>276</v>
      </c>
      <c r="C8" s="245"/>
      <c r="D8" s="246">
        <f>'ครุภัณฑ์ (แนบ ตร.6 )'!F98+'ครุภัณฑ์ (แนบ ตร.6 )'!F99+'ครุภัณฑ์ (แนบ ตร.6 )'!F100+'ครุภัณฑ์ (แนบ ตร.6 )'!F102+'ครุภัณฑ์ (แนบ ตร.6 )'!F103+'ครุภัณฑ์ (แนบ ตร.6 )'!F105</f>
        <v>0</v>
      </c>
      <c r="E8" s="245"/>
      <c r="F8" s="246">
        <f>'ครุภัณฑ์ (แนบ ตร.6 )'!F118</f>
        <v>0</v>
      </c>
      <c r="G8" s="245"/>
      <c r="H8" s="246">
        <f>'ครุภัณฑ์ (แนบ ตร.6 )'!F107</f>
        <v>0</v>
      </c>
      <c r="I8" s="245"/>
      <c r="J8" s="408">
        <v>0</v>
      </c>
      <c r="K8" s="245"/>
      <c r="L8" s="408">
        <f>'สิ่งก่อสร้าง(แนบ ตร.6 )'!F42</f>
        <v>0</v>
      </c>
      <c r="M8" s="245"/>
      <c r="N8" s="408">
        <v>0</v>
      </c>
      <c r="O8" s="247">
        <f>D8+H8+L8</f>
        <v>0</v>
      </c>
      <c r="P8" s="247">
        <f>F8+J8+N8</f>
        <v>0</v>
      </c>
    </row>
    <row r="9" spans="1:16" ht="21.75" customHeight="1" thickBot="1" x14ac:dyDescent="0.75">
      <c r="A9" s="243">
        <v>5</v>
      </c>
      <c r="B9" s="244" t="s">
        <v>277</v>
      </c>
      <c r="C9" s="245"/>
      <c r="D9" s="246">
        <f>'ครุภัณฑ์ (แนบ ตร.6 )'!F126+'ครุภัณฑ์ (แนบ ตร.6 )'!F127+'ครุภัณฑ์ (แนบ ตร.6 )'!F128+'ครุภัณฑ์ (แนบ ตร.6 )'!F130+'ครุภัณฑ์ (แนบ ตร.6 )'!F131+'ครุภัณฑ์ (แนบ ตร.6 )'!F133</f>
        <v>0</v>
      </c>
      <c r="E9" s="245"/>
      <c r="F9" s="246">
        <f>'ครุภัณฑ์ (แนบ ตร.6 )'!F147</f>
        <v>0</v>
      </c>
      <c r="G9" s="245"/>
      <c r="H9" s="246">
        <f>'ครุภัณฑ์ (แนบ ตร.6 )'!F135</f>
        <v>0</v>
      </c>
      <c r="I9" s="245"/>
      <c r="J9" s="408">
        <v>0</v>
      </c>
      <c r="K9" s="245"/>
      <c r="L9" s="408">
        <f>'สิ่งก่อสร้าง(แนบ ตร.6 )'!F53</f>
        <v>0</v>
      </c>
      <c r="M9" s="245"/>
      <c r="N9" s="408">
        <v>0</v>
      </c>
      <c r="O9" s="247">
        <f t="shared" si="0"/>
        <v>0</v>
      </c>
      <c r="P9" s="247">
        <f t="shared" si="1"/>
        <v>0</v>
      </c>
    </row>
    <row r="10" spans="1:16" ht="21.75" customHeight="1" thickBot="1" x14ac:dyDescent="0.75">
      <c r="A10" s="243">
        <v>6</v>
      </c>
      <c r="B10" s="244" t="s">
        <v>278</v>
      </c>
      <c r="C10" s="245"/>
      <c r="D10" s="246">
        <f>'ครุภัณฑ์ (แนบ ตร.6 )'!F156+'ครุภัณฑ์ (แนบ ตร.6 )'!F157+'ครุภัณฑ์ (แนบ ตร.6 )'!F158+'ครุภัณฑ์ (แนบ ตร.6 )'!F160+'ครุภัณฑ์ (แนบ ตร.6 )'!F161+'ครุภัณฑ์ (แนบ ตร.6 )'!F163</f>
        <v>0</v>
      </c>
      <c r="E10" s="245"/>
      <c r="F10" s="246">
        <f>'ครุภัณฑ์ (แนบ ตร.6 )'!F176</f>
        <v>0</v>
      </c>
      <c r="G10" s="245"/>
      <c r="H10" s="408">
        <f>'ครุภัณฑ์ (แนบ ตร.6 )'!F165</f>
        <v>0</v>
      </c>
      <c r="I10" s="245"/>
      <c r="J10" s="408">
        <v>0</v>
      </c>
      <c r="K10" s="245"/>
      <c r="L10" s="246">
        <f>'สิ่งก่อสร้าง(แนบ ตร.6 )'!F64</f>
        <v>0</v>
      </c>
      <c r="M10" s="245"/>
      <c r="N10" s="408">
        <v>0</v>
      </c>
      <c r="O10" s="247">
        <f>D10+H10+L10</f>
        <v>0</v>
      </c>
      <c r="P10" s="247">
        <f t="shared" si="1"/>
        <v>0</v>
      </c>
    </row>
    <row r="11" spans="1:16" ht="21.75" customHeight="1" thickBot="1" x14ac:dyDescent="0.75">
      <c r="A11" s="243">
        <v>7</v>
      </c>
      <c r="B11" s="244" t="s">
        <v>430</v>
      </c>
      <c r="C11" s="245"/>
      <c r="D11" s="246">
        <f>'ครุภัณฑ์ (แนบ ตร.6 )'!F185+'ครุภัณฑ์ (แนบ ตร.6 )'!F186+'ครุภัณฑ์ (แนบ ตร.6 )'!F187+'ครุภัณฑ์ (แนบ ตร.6 )'!F189+'ครุภัณฑ์ (แนบ ตร.6 )'!F190+'ครุภัณฑ์ (แนบ ตร.6 )'!F192</f>
        <v>0</v>
      </c>
      <c r="E11" s="245"/>
      <c r="F11" s="246">
        <f>'ครุภัณฑ์ (แนบ ตร.6 )'!F206</f>
        <v>0</v>
      </c>
      <c r="G11" s="245"/>
      <c r="H11" s="408">
        <f>'ครุภัณฑ์ (แนบ ตร.6 )'!F194</f>
        <v>0</v>
      </c>
      <c r="I11" s="245"/>
      <c r="J11" s="408">
        <v>0</v>
      </c>
      <c r="K11" s="245"/>
      <c r="L11" s="408">
        <f>'สิ่งก่อสร้าง(แนบ ตร.6 )'!F75</f>
        <v>0</v>
      </c>
      <c r="M11" s="245"/>
      <c r="N11" s="408">
        <v>0</v>
      </c>
      <c r="O11" s="247">
        <f t="shared" si="0"/>
        <v>0</v>
      </c>
      <c r="P11" s="247">
        <f t="shared" si="1"/>
        <v>0</v>
      </c>
    </row>
    <row r="12" spans="1:16" ht="21.75" customHeight="1" thickBot="1" x14ac:dyDescent="0.75">
      <c r="A12" s="243">
        <v>8</v>
      </c>
      <c r="B12" s="244" t="s">
        <v>431</v>
      </c>
      <c r="C12" s="245"/>
      <c r="D12" s="246">
        <f>'ครุภัณฑ์ (แนบ ตร.6 )'!F215+'ครุภัณฑ์ (แนบ ตร.6 )'!F216+'ครุภัณฑ์ (แนบ ตร.6 )'!F217+'ครุภัณฑ์ (แนบ ตร.6 )'!F219+'ครุภัณฑ์ (แนบ ตร.6 )'!F220+'ครุภัณฑ์ (แนบ ตร.6 )'!F222</f>
        <v>0</v>
      </c>
      <c r="E12" s="245"/>
      <c r="F12" s="246">
        <f>'ครุภัณฑ์ (แนบ ตร.6 )'!F236</f>
        <v>0</v>
      </c>
      <c r="G12" s="245"/>
      <c r="H12" s="408">
        <f>'ครุภัณฑ์ (แนบ ตร.6 )'!F224</f>
        <v>0</v>
      </c>
      <c r="I12" s="245"/>
      <c r="J12" s="408">
        <v>0</v>
      </c>
      <c r="K12" s="245"/>
      <c r="L12" s="246">
        <f>'สิ่งก่อสร้าง(แนบ ตร.6 )'!F86</f>
        <v>0</v>
      </c>
      <c r="M12" s="245"/>
      <c r="N12" s="408">
        <v>0</v>
      </c>
      <c r="O12" s="247">
        <f t="shared" si="0"/>
        <v>0</v>
      </c>
      <c r="P12" s="247">
        <f t="shared" si="1"/>
        <v>0</v>
      </c>
    </row>
    <row r="13" spans="1:16" ht="21.75" customHeight="1" thickBot="1" x14ac:dyDescent="0.75">
      <c r="A13" s="243">
        <v>9</v>
      </c>
      <c r="B13" s="244" t="s">
        <v>432</v>
      </c>
      <c r="C13" s="245"/>
      <c r="D13" s="408">
        <f>'ครุภัณฑ์ (แนบ ตร.6 )'!F246+'ครุภัณฑ์ (แนบ ตร.6 )'!F247+'ครุภัณฑ์ (แนบ ตร.6 )'!F248+'ครุภัณฑ์ (แนบ ตร.6 )'!F250+'ครุภัณฑ์ (แนบ ตร.6 )'!F251+'ครุภัณฑ์ (แนบ ตร.6 )'!F253</f>
        <v>0</v>
      </c>
      <c r="E13" s="245"/>
      <c r="F13" s="246">
        <f>'ครุภัณฑ์ (แนบ ตร.6 )'!F267</f>
        <v>0</v>
      </c>
      <c r="G13" s="245"/>
      <c r="H13" s="408">
        <f>'ครุภัณฑ์ (แนบ ตร.6 )'!F255</f>
        <v>0</v>
      </c>
      <c r="I13" s="245"/>
      <c r="J13" s="408">
        <v>0</v>
      </c>
      <c r="K13" s="245"/>
      <c r="L13" s="246">
        <f>'สิ่งก่อสร้าง(แนบ ตร.6 )'!F97</f>
        <v>0</v>
      </c>
      <c r="M13" s="245"/>
      <c r="N13" s="408">
        <v>0</v>
      </c>
      <c r="O13" s="247">
        <f t="shared" si="0"/>
        <v>0</v>
      </c>
      <c r="P13" s="247">
        <f t="shared" si="1"/>
        <v>0</v>
      </c>
    </row>
    <row r="14" spans="1:16" ht="21.75" customHeight="1" thickBot="1" x14ac:dyDescent="0.75">
      <c r="A14" s="243">
        <v>10</v>
      </c>
      <c r="B14" s="244" t="s">
        <v>279</v>
      </c>
      <c r="C14" s="245"/>
      <c r="D14" s="246">
        <f>'ครุภัณฑ์ (แนบ ตร.6 )'!F276+'ครุภัณฑ์ (แนบ ตร.6 )'!F277+'ครุภัณฑ์ (แนบ ตร.6 )'!F278+'ครุภัณฑ์ (แนบ ตร.6 )'!F280+'ครุภัณฑ์ (แนบ ตร.6 )'!F281+'ครุภัณฑ์ (แนบ ตร.6 )'!F283</f>
        <v>0</v>
      </c>
      <c r="E14" s="245"/>
      <c r="F14" s="246">
        <f>'ครุภัณฑ์ (แนบ ตร.6 )'!F297</f>
        <v>0</v>
      </c>
      <c r="G14" s="245"/>
      <c r="H14" s="246">
        <f>'ครุภัณฑ์ (แนบ ตร.6 )'!F285</f>
        <v>0</v>
      </c>
      <c r="I14" s="245"/>
      <c r="J14" s="408">
        <v>0</v>
      </c>
      <c r="K14" s="245"/>
      <c r="L14" s="246">
        <f>'สิ่งก่อสร้าง(แนบ ตร.6 )'!F107</f>
        <v>0</v>
      </c>
      <c r="M14" s="245"/>
      <c r="N14" s="408">
        <v>0</v>
      </c>
      <c r="O14" s="247">
        <f t="shared" si="0"/>
        <v>0</v>
      </c>
      <c r="P14" s="247">
        <f t="shared" si="1"/>
        <v>0</v>
      </c>
    </row>
    <row r="15" spans="1:16" ht="21.75" customHeight="1" thickBot="1" x14ac:dyDescent="0.75">
      <c r="A15" s="243">
        <v>11</v>
      </c>
      <c r="B15" s="244" t="s">
        <v>280</v>
      </c>
      <c r="C15" s="245"/>
      <c r="D15" s="408">
        <f>'ครุภัณฑ์ (แนบ ตร.6 )'!F306+'ครุภัณฑ์ (แนบ ตร.6 )'!F307+'ครุภัณฑ์ (แนบ ตร.6 )'!F308+'ครุภัณฑ์ (แนบ ตร.6 )'!F310+'ครุภัณฑ์ (แนบ ตร.6 )'!F311+'ครุภัณฑ์ (แนบ ตร.6 )'!F313</f>
        <v>0</v>
      </c>
      <c r="E15" s="245"/>
      <c r="F15" s="408">
        <f>'ครุภัณฑ์ (แนบ ตร.6 )'!F327</f>
        <v>0</v>
      </c>
      <c r="G15" s="245"/>
      <c r="H15" s="408">
        <f>'ครุภัณฑ์ (แนบ ตร.6 )'!F315</f>
        <v>0</v>
      </c>
      <c r="I15" s="245"/>
      <c r="J15" s="408">
        <v>0</v>
      </c>
      <c r="K15" s="245"/>
      <c r="L15" s="246">
        <f>'สิ่งก่อสร้าง(แนบ ตร.6 )'!F118</f>
        <v>0</v>
      </c>
      <c r="M15" s="245"/>
      <c r="N15" s="408">
        <v>0</v>
      </c>
      <c r="O15" s="247">
        <f t="shared" si="0"/>
        <v>0</v>
      </c>
      <c r="P15" s="247">
        <f t="shared" si="1"/>
        <v>0</v>
      </c>
    </row>
    <row r="16" spans="1:16" ht="21.75" customHeight="1" thickBot="1" x14ac:dyDescent="0.75">
      <c r="A16" s="243">
        <v>12</v>
      </c>
      <c r="B16" s="244" t="s">
        <v>281</v>
      </c>
      <c r="C16" s="245"/>
      <c r="D16" s="408">
        <f>'ครุภัณฑ์ (แนบ ตร.6 )'!F336+'ครุภัณฑ์ (แนบ ตร.6 )'!F337+'ครุภัณฑ์ (แนบ ตร.6 )'!F338+'ครุภัณฑ์ (แนบ ตร.6 )'!F340+'ครุภัณฑ์ (แนบ ตร.6 )'!F341+'ครุภัณฑ์ (แนบ ตร.6 )'!F343</f>
        <v>0</v>
      </c>
      <c r="E16" s="245"/>
      <c r="F16" s="246">
        <f>'ครุภัณฑ์ (แนบ ตร.6 )'!F357</f>
        <v>0</v>
      </c>
      <c r="G16" s="245"/>
      <c r="H16" s="408">
        <f>'ครุภัณฑ์ (แนบ ตร.6 )'!F345</f>
        <v>0</v>
      </c>
      <c r="I16" s="245"/>
      <c r="J16" s="408">
        <v>0</v>
      </c>
      <c r="K16" s="245"/>
      <c r="L16" s="408">
        <f>'สิ่งก่อสร้าง(แนบ ตร.6 )'!F129</f>
        <v>0</v>
      </c>
      <c r="M16" s="245"/>
      <c r="N16" s="408">
        <v>0</v>
      </c>
      <c r="O16" s="247">
        <f t="shared" si="0"/>
        <v>0</v>
      </c>
      <c r="P16" s="247">
        <f t="shared" si="1"/>
        <v>0</v>
      </c>
    </row>
    <row r="17" spans="1:16" ht="21.75" customHeight="1" thickBot="1" x14ac:dyDescent="0.75">
      <c r="A17" s="243">
        <v>13</v>
      </c>
      <c r="B17" s="244" t="s">
        <v>282</v>
      </c>
      <c r="C17" s="245"/>
      <c r="D17" s="246">
        <f>'ครุภัณฑ์ (แนบ ตร.6 )'!F365+'ครุภัณฑ์ (แนบ ตร.6 )'!F366+'ครุภัณฑ์ (แนบ ตร.6 )'!F367+'ครุภัณฑ์ (แนบ ตร.6 )'!F369+'ครุภัณฑ์ (แนบ ตร.6 )'!F370+'ครุภัณฑ์ (แนบ ตร.6 )'!F372</f>
        <v>0</v>
      </c>
      <c r="E17" s="245"/>
      <c r="F17" s="408">
        <f>'ครุภัณฑ์ (แนบ ตร.6 )'!F386</f>
        <v>0</v>
      </c>
      <c r="G17" s="245"/>
      <c r="H17" s="408">
        <f>'ครุภัณฑ์ (แนบ ตร.6 )'!F374</f>
        <v>0</v>
      </c>
      <c r="I17" s="245"/>
      <c r="J17" s="408">
        <v>0</v>
      </c>
      <c r="K17" s="245"/>
      <c r="L17" s="246">
        <f>'สิ่งก่อสร้าง(แนบ ตร.6 )'!F142</f>
        <v>0</v>
      </c>
      <c r="M17" s="245"/>
      <c r="N17" s="408">
        <v>0</v>
      </c>
      <c r="O17" s="247">
        <f>D17+H17+L17</f>
        <v>0</v>
      </c>
      <c r="P17" s="247">
        <f t="shared" si="1"/>
        <v>0</v>
      </c>
    </row>
    <row r="18" spans="1:16" ht="21.75" customHeight="1" thickBot="1" x14ac:dyDescent="0.75">
      <c r="A18" s="243">
        <v>14</v>
      </c>
      <c r="B18" s="244" t="s">
        <v>352</v>
      </c>
      <c r="C18" s="245"/>
      <c r="D18" s="246">
        <f>'ครุภัณฑ์ (แนบ ตร.6 )'!F395+'ครุภัณฑ์ (แนบ ตร.6 )'!F396+'ครุภัณฑ์ (แนบ ตร.6 )'!F397+'ครุภัณฑ์ (แนบ ตร.6 )'!F399+'ครุภัณฑ์ (แนบ ตร.6 )'!F400+'ครุภัณฑ์ (แนบ ตร.6 )'!F402</f>
        <v>0</v>
      </c>
      <c r="E18" s="245"/>
      <c r="F18" s="408">
        <f>'ครุภัณฑ์ (แนบ ตร.6 )'!F416</f>
        <v>0</v>
      </c>
      <c r="G18" s="245"/>
      <c r="H18" s="246">
        <f>'ครุภัณฑ์ (แนบ ตร.6 )'!F404</f>
        <v>0</v>
      </c>
      <c r="I18" s="245"/>
      <c r="J18" s="408">
        <v>0</v>
      </c>
      <c r="K18" s="245"/>
      <c r="L18" s="408">
        <f>'สิ่งก่อสร้าง(แนบ ตร.6 )'!F153</f>
        <v>0</v>
      </c>
      <c r="M18" s="245"/>
      <c r="N18" s="408">
        <v>0</v>
      </c>
      <c r="O18" s="247">
        <f>D18+H18+L18</f>
        <v>0</v>
      </c>
      <c r="P18" s="247">
        <f>F18+J18+N18</f>
        <v>0</v>
      </c>
    </row>
    <row r="19" spans="1:16" s="237" customFormat="1" ht="22.5" customHeight="1" thickBot="1" x14ac:dyDescent="0.75">
      <c r="A19" s="536" t="s">
        <v>0</v>
      </c>
      <c r="B19" s="537"/>
      <c r="C19" s="248">
        <f t="shared" ref="C19:I19" si="2">SUM(C5:C18)</f>
        <v>0</v>
      </c>
      <c r="D19" s="247">
        <f t="shared" si="2"/>
        <v>0</v>
      </c>
      <c r="E19" s="248">
        <f t="shared" si="2"/>
        <v>0</v>
      </c>
      <c r="F19" s="247">
        <f>SUM(F5:F18)</f>
        <v>0</v>
      </c>
      <c r="G19" s="248">
        <f t="shared" si="2"/>
        <v>0</v>
      </c>
      <c r="H19" s="247">
        <f t="shared" si="2"/>
        <v>0</v>
      </c>
      <c r="I19" s="248">
        <f t="shared" si="2"/>
        <v>0</v>
      </c>
      <c r="J19" s="249">
        <v>0</v>
      </c>
      <c r="K19" s="248">
        <f>SUM(K5:K18)</f>
        <v>0</v>
      </c>
      <c r="L19" s="247">
        <f>SUM(L5:L18)</f>
        <v>0</v>
      </c>
      <c r="M19" s="248">
        <f>SUM(M5:M18)</f>
        <v>0</v>
      </c>
      <c r="N19" s="249">
        <v>0</v>
      </c>
      <c r="O19" s="247">
        <f>D19+H19+L19</f>
        <v>0</v>
      </c>
      <c r="P19" s="247">
        <f>F19+J19+N19</f>
        <v>0</v>
      </c>
    </row>
    <row r="20" spans="1:16" ht="20.25" customHeight="1" x14ac:dyDescent="0.7">
      <c r="A20" s="237" t="s">
        <v>368</v>
      </c>
    </row>
    <row r="21" spans="1:16" ht="20.25" customHeight="1" x14ac:dyDescent="0.7">
      <c r="A21" s="237"/>
      <c r="B21" s="236" t="s">
        <v>136</v>
      </c>
    </row>
    <row r="22" spans="1:16" ht="20.25" customHeight="1" x14ac:dyDescent="0.7">
      <c r="B22" s="236" t="s">
        <v>138</v>
      </c>
    </row>
    <row r="23" spans="1:16" ht="20.25" customHeight="1" x14ac:dyDescent="0.7">
      <c r="B23" s="236" t="s">
        <v>137</v>
      </c>
    </row>
    <row r="24" spans="1:16" ht="20.25" customHeight="1" x14ac:dyDescent="0.7">
      <c r="B24" s="236" t="s">
        <v>143</v>
      </c>
    </row>
    <row r="25" spans="1:16" ht="20.25" customHeight="1" x14ac:dyDescent="0.7">
      <c r="B25" s="236" t="s">
        <v>144</v>
      </c>
    </row>
    <row r="26" spans="1:16" ht="20.25" customHeight="1" x14ac:dyDescent="0.7">
      <c r="B26" s="236" t="s">
        <v>373</v>
      </c>
    </row>
  </sheetData>
  <mergeCells count="14">
    <mergeCell ref="A1:D1"/>
    <mergeCell ref="A19:B19"/>
    <mergeCell ref="A2:A4"/>
    <mergeCell ref="B2:B4"/>
    <mergeCell ref="C2:F2"/>
    <mergeCell ref="O2:P2"/>
    <mergeCell ref="C3:D3"/>
    <mergeCell ref="E3:F3"/>
    <mergeCell ref="G3:H3"/>
    <mergeCell ref="I3:J3"/>
    <mergeCell ref="K3:L3"/>
    <mergeCell ref="M3:N3"/>
    <mergeCell ref="G2:J2"/>
    <mergeCell ref="K2:N2"/>
  </mergeCells>
  <phoneticPr fontId="2" type="noConversion"/>
  <pageMargins left="0.19685039370078741" right="0.19685039370078741" top="0.39370078740157483" bottom="0.19685039370078741" header="0.35433070866141736" footer="0.39370078740157483"/>
  <pageSetup paperSize="9" scale="75" orientation="landscape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1"/>
  <dimension ref="A2:H417"/>
  <sheetViews>
    <sheetView topLeftCell="A169" zoomScale="70" zoomScaleNormal="70" workbookViewId="0">
      <selection activeCell="A361" sqref="A361:XFD376"/>
    </sheetView>
  </sheetViews>
  <sheetFormatPr defaultColWidth="8.6640625" defaultRowHeight="21" x14ac:dyDescent="0.25"/>
  <cols>
    <col min="1" max="1" width="5.88671875" style="98" customWidth="1"/>
    <col min="2" max="2" width="52.77734375" style="98" customWidth="1"/>
    <col min="3" max="3" width="8.44140625" style="100" customWidth="1"/>
    <col min="4" max="4" width="7.44140625" style="100" customWidth="1"/>
    <col min="5" max="5" width="13.33203125" style="98" customWidth="1"/>
    <col min="6" max="6" width="12" style="98" customWidth="1"/>
    <col min="7" max="7" width="66.33203125" style="98" customWidth="1"/>
    <col min="8" max="8" width="10.5546875" style="98" customWidth="1"/>
    <col min="9" max="16384" width="8.6640625" style="98"/>
  </cols>
  <sheetData>
    <row r="2" spans="1:8" x14ac:dyDescent="0.25">
      <c r="A2" s="98" t="s">
        <v>168</v>
      </c>
    </row>
    <row r="3" spans="1:8" x14ac:dyDescent="0.25">
      <c r="A3" s="98" t="s">
        <v>233</v>
      </c>
      <c r="H3" s="89" t="s">
        <v>200</v>
      </c>
    </row>
    <row r="4" spans="1:8" ht="21" customHeight="1" thickBot="1" x14ac:dyDescent="0.3">
      <c r="A4" s="539" t="s">
        <v>411</v>
      </c>
      <c r="B4" s="539"/>
      <c r="C4" s="539"/>
      <c r="D4" s="539"/>
      <c r="E4" s="539"/>
      <c r="F4" s="539"/>
      <c r="G4" s="539"/>
      <c r="H4" s="539"/>
    </row>
    <row r="5" spans="1:8" x14ac:dyDescent="0.25">
      <c r="A5" s="540" t="s">
        <v>12</v>
      </c>
      <c r="B5" s="542" t="s">
        <v>62</v>
      </c>
      <c r="C5" s="92" t="s">
        <v>15</v>
      </c>
      <c r="D5" s="92" t="s">
        <v>15</v>
      </c>
      <c r="E5" s="540" t="s">
        <v>16</v>
      </c>
      <c r="F5" s="542" t="s">
        <v>17</v>
      </c>
      <c r="G5" s="542" t="s">
        <v>18</v>
      </c>
      <c r="H5" s="540" t="s">
        <v>5</v>
      </c>
    </row>
    <row r="6" spans="1:8" ht="21.6" thickBot="1" x14ac:dyDescent="0.3">
      <c r="A6" s="541"/>
      <c r="B6" s="543"/>
      <c r="C6" s="93" t="s">
        <v>21</v>
      </c>
      <c r="D6" s="93" t="s">
        <v>22</v>
      </c>
      <c r="E6" s="541"/>
      <c r="F6" s="543"/>
      <c r="G6" s="543"/>
      <c r="H6" s="541"/>
    </row>
    <row r="7" spans="1:8" ht="21.6" thickBot="1" x14ac:dyDescent="0.3">
      <c r="A7" s="54"/>
      <c r="B7" s="63" t="s">
        <v>363</v>
      </c>
      <c r="C7" s="63"/>
      <c r="D7" s="63"/>
      <c r="E7" s="112"/>
      <c r="F7" s="146"/>
      <c r="G7" s="106"/>
      <c r="H7" s="106"/>
    </row>
    <row r="8" spans="1:8" ht="24" customHeight="1" thickBot="1" x14ac:dyDescent="0.3">
      <c r="A8" s="54">
        <v>1</v>
      </c>
      <c r="B8" s="113"/>
      <c r="C8" s="63"/>
      <c r="D8" s="63"/>
      <c r="E8" s="112"/>
      <c r="F8" s="146">
        <f>E8*6</f>
        <v>0</v>
      </c>
      <c r="G8" s="106"/>
      <c r="H8" s="54"/>
    </row>
    <row r="9" spans="1:8" ht="21.6" thickBot="1" x14ac:dyDescent="0.3">
      <c r="A9" s="54">
        <v>2</v>
      </c>
      <c r="B9" s="113"/>
      <c r="C9" s="63"/>
      <c r="D9" s="63"/>
      <c r="E9" s="112"/>
      <c r="F9" s="146">
        <f t="shared" ref="F9:F17" si="0">E9*6</f>
        <v>0</v>
      </c>
      <c r="G9" s="106"/>
      <c r="H9" s="54"/>
    </row>
    <row r="10" spans="1:8" ht="21.6" thickBot="1" x14ac:dyDescent="0.3">
      <c r="A10" s="54">
        <v>3</v>
      </c>
      <c r="B10" s="113"/>
      <c r="C10" s="63"/>
      <c r="D10" s="63"/>
      <c r="E10" s="112"/>
      <c r="F10" s="146">
        <f t="shared" si="0"/>
        <v>0</v>
      </c>
      <c r="G10" s="106"/>
      <c r="H10" s="54"/>
    </row>
    <row r="11" spans="1:8" ht="21.6" thickBot="1" x14ac:dyDescent="0.3">
      <c r="A11" s="54"/>
      <c r="B11" s="63" t="s">
        <v>220</v>
      </c>
      <c r="C11" s="63"/>
      <c r="D11" s="63"/>
      <c r="E11" s="112"/>
      <c r="F11" s="146">
        <f t="shared" si="0"/>
        <v>0</v>
      </c>
      <c r="G11" s="106"/>
      <c r="H11" s="54"/>
    </row>
    <row r="12" spans="1:8" ht="21.6" thickBot="1" x14ac:dyDescent="0.3">
      <c r="A12" s="54">
        <v>4</v>
      </c>
      <c r="B12" s="113"/>
      <c r="C12" s="63"/>
      <c r="D12" s="63"/>
      <c r="E12" s="112"/>
      <c r="F12" s="146">
        <f t="shared" si="0"/>
        <v>0</v>
      </c>
      <c r="G12" s="106"/>
      <c r="H12" s="54"/>
    </row>
    <row r="13" spans="1:8" ht="21.6" thickBot="1" x14ac:dyDescent="0.3">
      <c r="A13" s="54">
        <v>5</v>
      </c>
      <c r="B13" s="113"/>
      <c r="C13" s="63"/>
      <c r="D13" s="63"/>
      <c r="E13" s="112"/>
      <c r="F13" s="146">
        <f t="shared" si="0"/>
        <v>0</v>
      </c>
      <c r="G13" s="106"/>
      <c r="H13" s="54"/>
    </row>
    <row r="14" spans="1:8" ht="21.6" thickBot="1" x14ac:dyDescent="0.3">
      <c r="A14" s="54"/>
      <c r="B14" s="82" t="s">
        <v>221</v>
      </c>
      <c r="C14" s="82"/>
      <c r="D14" s="82"/>
      <c r="E14" s="91"/>
      <c r="F14" s="146">
        <f t="shared" si="0"/>
        <v>0</v>
      </c>
      <c r="G14" s="106"/>
      <c r="H14" s="81"/>
    </row>
    <row r="15" spans="1:8" ht="21.6" thickBot="1" x14ac:dyDescent="0.3">
      <c r="A15" s="54">
        <v>6</v>
      </c>
      <c r="B15" s="106"/>
      <c r="C15" s="82"/>
      <c r="D15" s="82"/>
      <c r="E15" s="91"/>
      <c r="F15" s="146">
        <f t="shared" si="0"/>
        <v>0</v>
      </c>
      <c r="G15" s="106"/>
      <c r="H15" s="106"/>
    </row>
    <row r="16" spans="1:8" ht="21.6" thickBot="1" x14ac:dyDescent="0.3">
      <c r="A16" s="54"/>
      <c r="B16" s="82" t="s">
        <v>333</v>
      </c>
      <c r="C16" s="82"/>
      <c r="D16" s="82"/>
      <c r="E16" s="91"/>
      <c r="F16" s="146">
        <f t="shared" si="0"/>
        <v>0</v>
      </c>
      <c r="G16" s="106"/>
      <c r="H16" s="81"/>
    </row>
    <row r="17" spans="1:8" ht="21.6" thickBot="1" x14ac:dyDescent="0.3">
      <c r="A17" s="54">
        <v>7</v>
      </c>
      <c r="B17" s="106"/>
      <c r="C17" s="82"/>
      <c r="D17" s="82"/>
      <c r="E17" s="91"/>
      <c r="F17" s="146">
        <f t="shared" si="0"/>
        <v>0</v>
      </c>
      <c r="G17" s="106"/>
      <c r="H17" s="106"/>
    </row>
    <row r="18" spans="1:8" ht="21.6" thickBot="1" x14ac:dyDescent="0.3">
      <c r="A18" s="461" t="s">
        <v>409</v>
      </c>
      <c r="B18" s="462"/>
      <c r="C18" s="544" t="s">
        <v>135</v>
      </c>
      <c r="D18" s="545"/>
      <c r="E18" s="546"/>
      <c r="F18" s="91">
        <f>SUM(F7:F17)</f>
        <v>0</v>
      </c>
      <c r="G18" s="106"/>
      <c r="H18" s="106"/>
    </row>
    <row r="19" spans="1:8" x14ac:dyDescent="0.25">
      <c r="B19" s="98" t="s">
        <v>203</v>
      </c>
    </row>
    <row r="21" spans="1:8" x14ac:dyDescent="0.25">
      <c r="A21" s="98" t="s">
        <v>168</v>
      </c>
    </row>
    <row r="22" spans="1:8" x14ac:dyDescent="0.25">
      <c r="A22" s="98" t="s">
        <v>233</v>
      </c>
      <c r="H22" s="89" t="s">
        <v>201</v>
      </c>
    </row>
    <row r="23" spans="1:8" ht="21" customHeight="1" thickBot="1" x14ac:dyDescent="0.3">
      <c r="A23" s="539" t="s">
        <v>411</v>
      </c>
      <c r="B23" s="539"/>
      <c r="C23" s="539"/>
      <c r="D23" s="539"/>
      <c r="E23" s="539"/>
      <c r="F23" s="539"/>
      <c r="G23" s="539"/>
      <c r="H23" s="539"/>
    </row>
    <row r="24" spans="1:8" x14ac:dyDescent="0.25">
      <c r="A24" s="540" t="s">
        <v>12</v>
      </c>
      <c r="B24" s="542" t="s">
        <v>176</v>
      </c>
      <c r="C24" s="92" t="s">
        <v>15</v>
      </c>
      <c r="D24" s="92" t="s">
        <v>15</v>
      </c>
      <c r="E24" s="540" t="s">
        <v>16</v>
      </c>
      <c r="F24" s="542" t="s">
        <v>17</v>
      </c>
      <c r="G24" s="542" t="s">
        <v>18</v>
      </c>
      <c r="H24" s="540" t="s">
        <v>5</v>
      </c>
    </row>
    <row r="25" spans="1:8" ht="21.6" thickBot="1" x14ac:dyDescent="0.3">
      <c r="A25" s="541"/>
      <c r="B25" s="543"/>
      <c r="C25" s="93" t="s">
        <v>21</v>
      </c>
      <c r="D25" s="93" t="s">
        <v>22</v>
      </c>
      <c r="E25" s="541"/>
      <c r="F25" s="543"/>
      <c r="G25" s="543"/>
      <c r="H25" s="541"/>
    </row>
    <row r="26" spans="1:8" ht="21.6" thickBot="1" x14ac:dyDescent="0.3">
      <c r="A26" s="54"/>
      <c r="B26" s="82"/>
      <c r="C26" s="94"/>
      <c r="D26" s="82"/>
      <c r="E26" s="147"/>
      <c r="F26" s="91"/>
      <c r="G26" s="106"/>
      <c r="H26" s="82"/>
    </row>
    <row r="27" spans="1:8" ht="21.6" thickBot="1" x14ac:dyDescent="0.3">
      <c r="A27" s="54"/>
      <c r="B27" s="106"/>
      <c r="C27" s="94"/>
      <c r="D27" s="114"/>
      <c r="E27" s="147"/>
      <c r="F27" s="91"/>
      <c r="G27" s="106"/>
      <c r="H27" s="82"/>
    </row>
    <row r="28" spans="1:8" ht="21.6" thickBot="1" x14ac:dyDescent="0.3">
      <c r="A28" s="54"/>
      <c r="B28" s="106"/>
      <c r="C28" s="94"/>
      <c r="D28" s="114"/>
      <c r="E28" s="147"/>
      <c r="F28" s="91"/>
      <c r="G28" s="106"/>
      <c r="H28" s="82"/>
    </row>
    <row r="29" spans="1:8" ht="21.6" thickBot="1" x14ac:dyDescent="0.3">
      <c r="A29" s="461" t="s">
        <v>361</v>
      </c>
      <c r="B29" s="462"/>
      <c r="C29" s="544" t="s">
        <v>135</v>
      </c>
      <c r="D29" s="545"/>
      <c r="E29" s="546"/>
      <c r="F29" s="91"/>
      <c r="G29" s="106"/>
      <c r="H29" s="106"/>
    </row>
    <row r="30" spans="1:8" x14ac:dyDescent="0.25">
      <c r="B30" s="98" t="s">
        <v>204</v>
      </c>
    </row>
    <row r="34" spans="1:8" x14ac:dyDescent="0.25">
      <c r="A34" s="98" t="s">
        <v>168</v>
      </c>
    </row>
    <row r="35" spans="1:8" x14ac:dyDescent="0.25">
      <c r="A35" s="98" t="s">
        <v>294</v>
      </c>
      <c r="H35" s="89" t="s">
        <v>200</v>
      </c>
    </row>
    <row r="36" spans="1:8" ht="21" customHeight="1" thickBot="1" x14ac:dyDescent="0.3">
      <c r="A36" s="539" t="s">
        <v>411</v>
      </c>
      <c r="B36" s="539"/>
      <c r="C36" s="539"/>
      <c r="D36" s="539"/>
      <c r="E36" s="539"/>
      <c r="F36" s="539"/>
      <c r="G36" s="539"/>
      <c r="H36" s="539"/>
    </row>
    <row r="37" spans="1:8" x14ac:dyDescent="0.25">
      <c r="A37" s="540" t="s">
        <v>12</v>
      </c>
      <c r="B37" s="542" t="s">
        <v>62</v>
      </c>
      <c r="C37" s="92" t="s">
        <v>15</v>
      </c>
      <c r="D37" s="92" t="s">
        <v>15</v>
      </c>
      <c r="E37" s="540" t="s">
        <v>16</v>
      </c>
      <c r="F37" s="542" t="s">
        <v>17</v>
      </c>
      <c r="G37" s="542" t="s">
        <v>18</v>
      </c>
      <c r="H37" s="540" t="s">
        <v>5</v>
      </c>
    </row>
    <row r="38" spans="1:8" ht="21.6" thickBot="1" x14ac:dyDescent="0.3">
      <c r="A38" s="541"/>
      <c r="B38" s="543"/>
      <c r="C38" s="93" t="s">
        <v>21</v>
      </c>
      <c r="D38" s="93" t="s">
        <v>22</v>
      </c>
      <c r="E38" s="541"/>
      <c r="F38" s="543"/>
      <c r="G38" s="543"/>
      <c r="H38" s="541"/>
    </row>
    <row r="39" spans="1:8" ht="21.6" thickBot="1" x14ac:dyDescent="0.3">
      <c r="A39" s="54"/>
      <c r="B39" s="63" t="s">
        <v>363</v>
      </c>
      <c r="C39" s="63"/>
      <c r="D39" s="63"/>
      <c r="E39" s="112"/>
      <c r="F39" s="146"/>
      <c r="G39" s="106"/>
      <c r="H39" s="106"/>
    </row>
    <row r="40" spans="1:8" ht="24" customHeight="1" thickBot="1" x14ac:dyDescent="0.3">
      <c r="A40" s="54">
        <v>1</v>
      </c>
      <c r="B40" s="113"/>
      <c r="C40" s="63"/>
      <c r="D40" s="63"/>
      <c r="E40" s="112"/>
      <c r="F40" s="146">
        <f>E40*6</f>
        <v>0</v>
      </c>
      <c r="G40" s="106"/>
      <c r="H40" s="54"/>
    </row>
    <row r="41" spans="1:8" ht="21.6" thickBot="1" x14ac:dyDescent="0.3">
      <c r="A41" s="54">
        <v>2</v>
      </c>
      <c r="B41" s="113"/>
      <c r="C41" s="63"/>
      <c r="D41" s="63"/>
      <c r="E41" s="112"/>
      <c r="F41" s="146">
        <f t="shared" ref="F41:F49" si="1">E41*6</f>
        <v>0</v>
      </c>
      <c r="G41" s="106"/>
      <c r="H41" s="54"/>
    </row>
    <row r="42" spans="1:8" ht="21.6" thickBot="1" x14ac:dyDescent="0.3">
      <c r="A42" s="54">
        <v>3</v>
      </c>
      <c r="B42" s="113"/>
      <c r="C42" s="63"/>
      <c r="D42" s="63"/>
      <c r="E42" s="112"/>
      <c r="F42" s="146">
        <f t="shared" si="1"/>
        <v>0</v>
      </c>
      <c r="G42" s="106"/>
      <c r="H42" s="54"/>
    </row>
    <row r="43" spans="1:8" ht="21.6" thickBot="1" x14ac:dyDescent="0.3">
      <c r="A43" s="54"/>
      <c r="B43" s="63" t="s">
        <v>220</v>
      </c>
      <c r="C43" s="63"/>
      <c r="D43" s="63"/>
      <c r="E43" s="112"/>
      <c r="F43" s="146">
        <f t="shared" si="1"/>
        <v>0</v>
      </c>
      <c r="G43" s="106"/>
      <c r="H43" s="54"/>
    </row>
    <row r="44" spans="1:8" ht="21.6" thickBot="1" x14ac:dyDescent="0.3">
      <c r="A44" s="54">
        <v>4</v>
      </c>
      <c r="B44" s="113"/>
      <c r="C44" s="63"/>
      <c r="D44" s="63"/>
      <c r="E44" s="112"/>
      <c r="F44" s="146">
        <f t="shared" si="1"/>
        <v>0</v>
      </c>
      <c r="G44" s="106"/>
      <c r="H44" s="54"/>
    </row>
    <row r="45" spans="1:8" ht="21.6" thickBot="1" x14ac:dyDescent="0.3">
      <c r="A45" s="54">
        <v>5</v>
      </c>
      <c r="B45" s="113"/>
      <c r="C45" s="63"/>
      <c r="D45" s="63"/>
      <c r="E45" s="112"/>
      <c r="F45" s="146">
        <f t="shared" si="1"/>
        <v>0</v>
      </c>
      <c r="G45" s="106"/>
      <c r="H45" s="54"/>
    </row>
    <row r="46" spans="1:8" ht="21.6" thickBot="1" x14ac:dyDescent="0.3">
      <c r="A46" s="54"/>
      <c r="B46" s="82" t="s">
        <v>221</v>
      </c>
      <c r="C46" s="82"/>
      <c r="D46" s="82"/>
      <c r="E46" s="91"/>
      <c r="F46" s="146">
        <f t="shared" si="1"/>
        <v>0</v>
      </c>
      <c r="G46" s="106"/>
      <c r="H46" s="81"/>
    </row>
    <row r="47" spans="1:8" ht="21.6" thickBot="1" x14ac:dyDescent="0.3">
      <c r="A47" s="54">
        <v>6</v>
      </c>
      <c r="B47" s="106"/>
      <c r="C47" s="82"/>
      <c r="D47" s="82"/>
      <c r="E47" s="91"/>
      <c r="F47" s="146">
        <f t="shared" si="1"/>
        <v>0</v>
      </c>
      <c r="G47" s="106"/>
      <c r="H47" s="106"/>
    </row>
    <row r="48" spans="1:8" ht="21.6" thickBot="1" x14ac:dyDescent="0.3">
      <c r="A48" s="54"/>
      <c r="B48" s="82" t="s">
        <v>333</v>
      </c>
      <c r="C48" s="82"/>
      <c r="D48" s="82"/>
      <c r="E48" s="91"/>
      <c r="F48" s="146">
        <f t="shared" si="1"/>
        <v>0</v>
      </c>
      <c r="G48" s="106"/>
      <c r="H48" s="81"/>
    </row>
    <row r="49" spans="1:8" ht="21.6" thickBot="1" x14ac:dyDescent="0.3">
      <c r="A49" s="54">
        <v>7</v>
      </c>
      <c r="B49" s="106"/>
      <c r="C49" s="82"/>
      <c r="D49" s="82"/>
      <c r="E49" s="91"/>
      <c r="F49" s="146">
        <f t="shared" si="1"/>
        <v>0</v>
      </c>
      <c r="G49" s="106"/>
      <c r="H49" s="106"/>
    </row>
    <row r="50" spans="1:8" ht="21.6" thickBot="1" x14ac:dyDescent="0.3">
      <c r="A50" s="461" t="s">
        <v>409</v>
      </c>
      <c r="B50" s="462"/>
      <c r="C50" s="544" t="s">
        <v>135</v>
      </c>
      <c r="D50" s="545"/>
      <c r="E50" s="546"/>
      <c r="F50" s="91">
        <f>SUM(F39:F49)</f>
        <v>0</v>
      </c>
      <c r="G50" s="106"/>
      <c r="H50" s="106"/>
    </row>
    <row r="51" spans="1:8" x14ac:dyDescent="0.25">
      <c r="B51" s="98" t="s">
        <v>203</v>
      </c>
    </row>
    <row r="53" spans="1:8" x14ac:dyDescent="0.25">
      <c r="A53" s="98" t="s">
        <v>168</v>
      </c>
    </row>
    <row r="54" spans="1:8" x14ac:dyDescent="0.25">
      <c r="A54" s="98" t="s">
        <v>294</v>
      </c>
      <c r="H54" s="89" t="s">
        <v>201</v>
      </c>
    </row>
    <row r="55" spans="1:8" ht="21" customHeight="1" thickBot="1" x14ac:dyDescent="0.3">
      <c r="A55" s="539" t="s">
        <v>411</v>
      </c>
      <c r="B55" s="539"/>
      <c r="C55" s="539"/>
      <c r="D55" s="539"/>
      <c r="E55" s="539"/>
      <c r="F55" s="539"/>
      <c r="G55" s="539"/>
      <c r="H55" s="539"/>
    </row>
    <row r="56" spans="1:8" x14ac:dyDescent="0.25">
      <c r="A56" s="540" t="s">
        <v>12</v>
      </c>
      <c r="B56" s="542" t="s">
        <v>176</v>
      </c>
      <c r="C56" s="92" t="s">
        <v>15</v>
      </c>
      <c r="D56" s="92" t="s">
        <v>15</v>
      </c>
      <c r="E56" s="540" t="s">
        <v>16</v>
      </c>
      <c r="F56" s="542" t="s">
        <v>17</v>
      </c>
      <c r="G56" s="542" t="s">
        <v>18</v>
      </c>
      <c r="H56" s="540" t="s">
        <v>5</v>
      </c>
    </row>
    <row r="57" spans="1:8" ht="21.6" thickBot="1" x14ac:dyDescent="0.3">
      <c r="A57" s="541"/>
      <c r="B57" s="543"/>
      <c r="C57" s="93" t="s">
        <v>21</v>
      </c>
      <c r="D57" s="93" t="s">
        <v>22</v>
      </c>
      <c r="E57" s="541"/>
      <c r="F57" s="543"/>
      <c r="G57" s="543"/>
      <c r="H57" s="541"/>
    </row>
    <row r="58" spans="1:8" ht="21.6" thickBot="1" x14ac:dyDescent="0.3">
      <c r="A58" s="54"/>
      <c r="B58" s="82"/>
      <c r="C58" s="94"/>
      <c r="D58" s="82"/>
      <c r="E58" s="147"/>
      <c r="F58" s="91"/>
      <c r="G58" s="106"/>
      <c r="H58" s="82"/>
    </row>
    <row r="59" spans="1:8" ht="21.6" thickBot="1" x14ac:dyDescent="0.3">
      <c r="A59" s="54"/>
      <c r="B59" s="106"/>
      <c r="C59" s="94"/>
      <c r="D59" s="114"/>
      <c r="E59" s="147"/>
      <c r="F59" s="91"/>
      <c r="G59" s="106"/>
      <c r="H59" s="82"/>
    </row>
    <row r="60" spans="1:8" ht="21.6" thickBot="1" x14ac:dyDescent="0.3">
      <c r="A60" s="54"/>
      <c r="B60" s="106"/>
      <c r="C60" s="94"/>
      <c r="D60" s="114"/>
      <c r="E60" s="147"/>
      <c r="F60" s="91"/>
      <c r="G60" s="106"/>
      <c r="H60" s="82"/>
    </row>
    <row r="61" spans="1:8" ht="21.6" thickBot="1" x14ac:dyDescent="0.3">
      <c r="A61" s="461" t="s">
        <v>361</v>
      </c>
      <c r="B61" s="462"/>
      <c r="C61" s="544" t="s">
        <v>135</v>
      </c>
      <c r="D61" s="545"/>
      <c r="E61" s="546"/>
      <c r="F61" s="91"/>
      <c r="G61" s="106"/>
      <c r="H61" s="106"/>
    </row>
    <row r="62" spans="1:8" x14ac:dyDescent="0.25">
      <c r="B62" s="98" t="s">
        <v>204</v>
      </c>
    </row>
    <row r="64" spans="1:8" x14ac:dyDescent="0.25">
      <c r="A64" s="98" t="s">
        <v>168</v>
      </c>
    </row>
    <row r="65" spans="1:8" x14ac:dyDescent="0.25">
      <c r="A65" s="98" t="s">
        <v>295</v>
      </c>
      <c r="H65" s="89" t="s">
        <v>200</v>
      </c>
    </row>
    <row r="66" spans="1:8" ht="21" customHeight="1" thickBot="1" x14ac:dyDescent="0.3">
      <c r="A66" s="539" t="s">
        <v>411</v>
      </c>
      <c r="B66" s="539"/>
      <c r="C66" s="539"/>
      <c r="D66" s="539"/>
      <c r="E66" s="539"/>
      <c r="F66" s="539"/>
      <c r="G66" s="539"/>
      <c r="H66" s="539"/>
    </row>
    <row r="67" spans="1:8" x14ac:dyDescent="0.25">
      <c r="A67" s="540" t="s">
        <v>12</v>
      </c>
      <c r="B67" s="542" t="s">
        <v>62</v>
      </c>
      <c r="C67" s="92" t="s">
        <v>15</v>
      </c>
      <c r="D67" s="92" t="s">
        <v>15</v>
      </c>
      <c r="E67" s="540" t="s">
        <v>16</v>
      </c>
      <c r="F67" s="542" t="s">
        <v>17</v>
      </c>
      <c r="G67" s="542" t="s">
        <v>18</v>
      </c>
      <c r="H67" s="540" t="s">
        <v>5</v>
      </c>
    </row>
    <row r="68" spans="1:8" ht="21.6" thickBot="1" x14ac:dyDescent="0.3">
      <c r="A68" s="541"/>
      <c r="B68" s="543"/>
      <c r="C68" s="93" t="s">
        <v>21</v>
      </c>
      <c r="D68" s="93" t="s">
        <v>22</v>
      </c>
      <c r="E68" s="541"/>
      <c r="F68" s="543"/>
      <c r="G68" s="543"/>
      <c r="H68" s="541"/>
    </row>
    <row r="69" spans="1:8" ht="21.6" thickBot="1" x14ac:dyDescent="0.3">
      <c r="A69" s="54"/>
      <c r="B69" s="63" t="s">
        <v>363</v>
      </c>
      <c r="C69" s="63"/>
      <c r="D69" s="63"/>
      <c r="E69" s="112"/>
      <c r="F69" s="146"/>
      <c r="G69" s="106"/>
      <c r="H69" s="106"/>
    </row>
    <row r="70" spans="1:8" ht="24" customHeight="1" thickBot="1" x14ac:dyDescent="0.3">
      <c r="A70" s="54">
        <v>1</v>
      </c>
      <c r="B70" s="113"/>
      <c r="C70" s="63"/>
      <c r="D70" s="63"/>
      <c r="E70" s="112"/>
      <c r="F70" s="146">
        <f>E70*6</f>
        <v>0</v>
      </c>
      <c r="G70" s="106"/>
      <c r="H70" s="54"/>
    </row>
    <row r="71" spans="1:8" ht="21.6" thickBot="1" x14ac:dyDescent="0.3">
      <c r="A71" s="54">
        <v>2</v>
      </c>
      <c r="B71" s="113"/>
      <c r="C71" s="63"/>
      <c r="D71" s="63"/>
      <c r="E71" s="112"/>
      <c r="F71" s="146">
        <f t="shared" ref="F71:F79" si="2">E71*6</f>
        <v>0</v>
      </c>
      <c r="G71" s="106"/>
      <c r="H71" s="54"/>
    </row>
    <row r="72" spans="1:8" ht="21.6" thickBot="1" x14ac:dyDescent="0.3">
      <c r="A72" s="54">
        <v>3</v>
      </c>
      <c r="B72" s="113"/>
      <c r="C72" s="63"/>
      <c r="D72" s="63"/>
      <c r="E72" s="112"/>
      <c r="F72" s="146">
        <f t="shared" si="2"/>
        <v>0</v>
      </c>
      <c r="G72" s="106"/>
      <c r="H72" s="54"/>
    </row>
    <row r="73" spans="1:8" ht="21.6" thickBot="1" x14ac:dyDescent="0.3">
      <c r="A73" s="54"/>
      <c r="B73" s="63" t="s">
        <v>220</v>
      </c>
      <c r="C73" s="63"/>
      <c r="D73" s="63"/>
      <c r="E73" s="112"/>
      <c r="F73" s="146">
        <f t="shared" si="2"/>
        <v>0</v>
      </c>
      <c r="G73" s="106"/>
      <c r="H73" s="54"/>
    </row>
    <row r="74" spans="1:8" ht="21.6" thickBot="1" x14ac:dyDescent="0.3">
      <c r="A74" s="54">
        <v>4</v>
      </c>
      <c r="B74" s="113"/>
      <c r="C74" s="63"/>
      <c r="D74" s="63"/>
      <c r="E74" s="112"/>
      <c r="F74" s="146">
        <f t="shared" si="2"/>
        <v>0</v>
      </c>
      <c r="G74" s="106"/>
      <c r="H74" s="54"/>
    </row>
    <row r="75" spans="1:8" ht="21.6" thickBot="1" x14ac:dyDescent="0.3">
      <c r="A75" s="54">
        <v>5</v>
      </c>
      <c r="B75" s="113"/>
      <c r="C75" s="63"/>
      <c r="D75" s="63"/>
      <c r="E75" s="112"/>
      <c r="F75" s="146">
        <f t="shared" si="2"/>
        <v>0</v>
      </c>
      <c r="G75" s="106"/>
      <c r="H75" s="54"/>
    </row>
    <row r="76" spans="1:8" ht="21.6" thickBot="1" x14ac:dyDescent="0.3">
      <c r="A76" s="54"/>
      <c r="B76" s="82" t="s">
        <v>221</v>
      </c>
      <c r="C76" s="82"/>
      <c r="D76" s="82"/>
      <c r="E76" s="91"/>
      <c r="F76" s="146">
        <f t="shared" si="2"/>
        <v>0</v>
      </c>
      <c r="G76" s="106"/>
      <c r="H76" s="81"/>
    </row>
    <row r="77" spans="1:8" ht="21.6" thickBot="1" x14ac:dyDescent="0.3">
      <c r="A77" s="54">
        <v>6</v>
      </c>
      <c r="B77" s="106"/>
      <c r="C77" s="82"/>
      <c r="D77" s="82"/>
      <c r="E77" s="91"/>
      <c r="F77" s="146">
        <f t="shared" si="2"/>
        <v>0</v>
      </c>
      <c r="G77" s="106"/>
      <c r="H77" s="106"/>
    </row>
    <row r="78" spans="1:8" ht="21.6" thickBot="1" x14ac:dyDescent="0.3">
      <c r="A78" s="54"/>
      <c r="B78" s="82" t="s">
        <v>333</v>
      </c>
      <c r="C78" s="82"/>
      <c r="D78" s="82"/>
      <c r="E78" s="91"/>
      <c r="F78" s="146">
        <f t="shared" si="2"/>
        <v>0</v>
      </c>
      <c r="G78" s="106"/>
      <c r="H78" s="81"/>
    </row>
    <row r="79" spans="1:8" ht="21.6" thickBot="1" x14ac:dyDescent="0.3">
      <c r="A79" s="54">
        <v>7</v>
      </c>
      <c r="B79" s="106"/>
      <c r="C79" s="82"/>
      <c r="D79" s="82"/>
      <c r="E79" s="91"/>
      <c r="F79" s="146">
        <f t="shared" si="2"/>
        <v>0</v>
      </c>
      <c r="G79" s="106"/>
      <c r="H79" s="106"/>
    </row>
    <row r="80" spans="1:8" ht="21.6" thickBot="1" x14ac:dyDescent="0.3">
      <c r="A80" s="461" t="s">
        <v>409</v>
      </c>
      <c r="B80" s="462"/>
      <c r="C80" s="544" t="s">
        <v>135</v>
      </c>
      <c r="D80" s="545"/>
      <c r="E80" s="546"/>
      <c r="F80" s="91">
        <f>SUM(F69:F79)</f>
        <v>0</v>
      </c>
      <c r="G80" s="106"/>
      <c r="H80" s="106"/>
    </row>
    <row r="81" spans="1:8" x14ac:dyDescent="0.25">
      <c r="B81" s="98" t="s">
        <v>203</v>
      </c>
    </row>
    <row r="82" spans="1:8" x14ac:dyDescent="0.25">
      <c r="A82" s="98" t="s">
        <v>295</v>
      </c>
      <c r="H82" s="89" t="s">
        <v>201</v>
      </c>
    </row>
    <row r="83" spans="1:8" ht="21" customHeight="1" thickBot="1" x14ac:dyDescent="0.3">
      <c r="A83" s="539" t="s">
        <v>411</v>
      </c>
      <c r="B83" s="539"/>
      <c r="C83" s="539"/>
      <c r="D83" s="539"/>
      <c r="E83" s="539"/>
      <c r="F83" s="539"/>
      <c r="G83" s="539"/>
      <c r="H83" s="539"/>
    </row>
    <row r="84" spans="1:8" x14ac:dyDescent="0.25">
      <c r="A84" s="540" t="s">
        <v>12</v>
      </c>
      <c r="B84" s="542" t="s">
        <v>176</v>
      </c>
      <c r="C84" s="92" t="s">
        <v>15</v>
      </c>
      <c r="D84" s="92" t="s">
        <v>15</v>
      </c>
      <c r="E84" s="540" t="s">
        <v>16</v>
      </c>
      <c r="F84" s="542" t="s">
        <v>17</v>
      </c>
      <c r="G84" s="542" t="s">
        <v>18</v>
      </c>
      <c r="H84" s="540" t="s">
        <v>5</v>
      </c>
    </row>
    <row r="85" spans="1:8" ht="21.6" thickBot="1" x14ac:dyDescent="0.3">
      <c r="A85" s="541"/>
      <c r="B85" s="543"/>
      <c r="C85" s="93" t="s">
        <v>21</v>
      </c>
      <c r="D85" s="93" t="s">
        <v>22</v>
      </c>
      <c r="E85" s="541"/>
      <c r="F85" s="543"/>
      <c r="G85" s="543"/>
      <c r="H85" s="541"/>
    </row>
    <row r="86" spans="1:8" ht="21.6" thickBot="1" x14ac:dyDescent="0.3">
      <c r="A86" s="54"/>
      <c r="B86" s="82"/>
      <c r="C86" s="94"/>
      <c r="D86" s="82"/>
      <c r="E86" s="147"/>
      <c r="F86" s="91"/>
      <c r="G86" s="106"/>
      <c r="H86" s="82"/>
    </row>
    <row r="87" spans="1:8" ht="21.6" thickBot="1" x14ac:dyDescent="0.3">
      <c r="A87" s="54"/>
      <c r="B87" s="106"/>
      <c r="C87" s="94"/>
      <c r="D87" s="114"/>
      <c r="E87" s="147"/>
      <c r="F87" s="91"/>
      <c r="G87" s="106"/>
      <c r="H87" s="82"/>
    </row>
    <row r="88" spans="1:8" ht="21.6" thickBot="1" x14ac:dyDescent="0.3">
      <c r="A88" s="54"/>
      <c r="B88" s="106"/>
      <c r="C88" s="94"/>
      <c r="D88" s="114"/>
      <c r="E88" s="147"/>
      <c r="F88" s="91"/>
      <c r="G88" s="106"/>
      <c r="H88" s="82"/>
    </row>
    <row r="89" spans="1:8" ht="21.6" thickBot="1" x14ac:dyDescent="0.3">
      <c r="A89" s="461" t="s">
        <v>361</v>
      </c>
      <c r="B89" s="462"/>
      <c r="C89" s="544" t="s">
        <v>135</v>
      </c>
      <c r="D89" s="545"/>
      <c r="E89" s="546"/>
      <c r="F89" s="91"/>
      <c r="G89" s="106"/>
      <c r="H89" s="106"/>
    </row>
    <row r="90" spans="1:8" x14ac:dyDescent="0.25">
      <c r="B90" s="98" t="s">
        <v>204</v>
      </c>
    </row>
    <row r="92" spans="1:8" x14ac:dyDescent="0.25">
      <c r="A92" s="98" t="s">
        <v>168</v>
      </c>
    </row>
    <row r="93" spans="1:8" x14ac:dyDescent="0.25">
      <c r="A93" s="98" t="s">
        <v>296</v>
      </c>
      <c r="H93" s="89" t="s">
        <v>200</v>
      </c>
    </row>
    <row r="94" spans="1:8" ht="21" customHeight="1" thickBot="1" x14ac:dyDescent="0.3">
      <c r="A94" s="539" t="s">
        <v>411</v>
      </c>
      <c r="B94" s="539"/>
      <c r="C94" s="539"/>
      <c r="D94" s="539"/>
      <c r="E94" s="539"/>
      <c r="F94" s="539"/>
      <c r="G94" s="539"/>
      <c r="H94" s="539"/>
    </row>
    <row r="95" spans="1:8" x14ac:dyDescent="0.25">
      <c r="A95" s="540" t="s">
        <v>12</v>
      </c>
      <c r="B95" s="542" t="s">
        <v>62</v>
      </c>
      <c r="C95" s="92" t="s">
        <v>15</v>
      </c>
      <c r="D95" s="92" t="s">
        <v>15</v>
      </c>
      <c r="E95" s="540" t="s">
        <v>16</v>
      </c>
      <c r="F95" s="542" t="s">
        <v>17</v>
      </c>
      <c r="G95" s="542" t="s">
        <v>18</v>
      </c>
      <c r="H95" s="540" t="s">
        <v>5</v>
      </c>
    </row>
    <row r="96" spans="1:8" x14ac:dyDescent="0.25">
      <c r="A96" s="541"/>
      <c r="B96" s="543"/>
      <c r="C96" s="93" t="s">
        <v>21</v>
      </c>
      <c r="D96" s="93" t="s">
        <v>22</v>
      </c>
      <c r="E96" s="541"/>
      <c r="F96" s="543"/>
      <c r="G96" s="543"/>
      <c r="H96" s="541"/>
    </row>
    <row r="97" spans="1:8" ht="21.6" thickBot="1" x14ac:dyDescent="0.3">
      <c r="A97" s="54"/>
      <c r="B97" s="63" t="s">
        <v>363</v>
      </c>
      <c r="C97" s="63"/>
      <c r="D97" s="63"/>
      <c r="E97" s="112"/>
      <c r="F97" s="146"/>
      <c r="G97" s="106"/>
      <c r="H97" s="106"/>
    </row>
    <row r="98" spans="1:8" ht="24" customHeight="1" thickBot="1" x14ac:dyDescent="0.3">
      <c r="A98" s="54">
        <v>1</v>
      </c>
      <c r="B98" s="113"/>
      <c r="C98" s="63"/>
      <c r="D98" s="63"/>
      <c r="E98" s="112"/>
      <c r="F98" s="146">
        <f>E98*6</f>
        <v>0</v>
      </c>
      <c r="G98" s="106"/>
      <c r="H98" s="54"/>
    </row>
    <row r="99" spans="1:8" ht="21.6" thickBot="1" x14ac:dyDescent="0.3">
      <c r="A99" s="54">
        <v>2</v>
      </c>
      <c r="B99" s="113"/>
      <c r="C99" s="63"/>
      <c r="D99" s="63"/>
      <c r="E99" s="112"/>
      <c r="F99" s="146">
        <f t="shared" ref="F99:F107" si="3">E99*6</f>
        <v>0</v>
      </c>
      <c r="G99" s="106"/>
      <c r="H99" s="54"/>
    </row>
    <row r="100" spans="1:8" ht="21.6" thickBot="1" x14ac:dyDescent="0.3">
      <c r="A100" s="54">
        <v>3</v>
      </c>
      <c r="B100" s="113"/>
      <c r="C100" s="63"/>
      <c r="D100" s="63"/>
      <c r="E100" s="112"/>
      <c r="F100" s="146">
        <f t="shared" si="3"/>
        <v>0</v>
      </c>
      <c r="G100" s="106"/>
      <c r="H100" s="54"/>
    </row>
    <row r="101" spans="1:8" ht="21.6" thickBot="1" x14ac:dyDescent="0.3">
      <c r="A101" s="54"/>
      <c r="B101" s="63" t="s">
        <v>220</v>
      </c>
      <c r="C101" s="63"/>
      <c r="D101" s="63"/>
      <c r="E101" s="112"/>
      <c r="F101" s="146">
        <f t="shared" si="3"/>
        <v>0</v>
      </c>
      <c r="G101" s="106"/>
      <c r="H101" s="54"/>
    </row>
    <row r="102" spans="1:8" ht="21.6" thickBot="1" x14ac:dyDescent="0.3">
      <c r="A102" s="54">
        <v>4</v>
      </c>
      <c r="B102" s="113"/>
      <c r="C102" s="63"/>
      <c r="D102" s="63"/>
      <c r="E102" s="112"/>
      <c r="F102" s="146">
        <f t="shared" si="3"/>
        <v>0</v>
      </c>
      <c r="G102" s="106"/>
      <c r="H102" s="54"/>
    </row>
    <row r="103" spans="1:8" ht="21.6" thickBot="1" x14ac:dyDescent="0.3">
      <c r="A103" s="54">
        <v>5</v>
      </c>
      <c r="B103" s="113"/>
      <c r="C103" s="63"/>
      <c r="D103" s="63"/>
      <c r="E103" s="112"/>
      <c r="F103" s="146">
        <f t="shared" si="3"/>
        <v>0</v>
      </c>
      <c r="G103" s="106"/>
      <c r="H103" s="54"/>
    </row>
    <row r="104" spans="1:8" ht="21.6" thickBot="1" x14ac:dyDescent="0.3">
      <c r="A104" s="54"/>
      <c r="B104" s="82" t="s">
        <v>221</v>
      </c>
      <c r="C104" s="82"/>
      <c r="D104" s="82"/>
      <c r="E104" s="91"/>
      <c r="F104" s="146">
        <f t="shared" si="3"/>
        <v>0</v>
      </c>
      <c r="G104" s="106"/>
      <c r="H104" s="81"/>
    </row>
    <row r="105" spans="1:8" ht="21.6" thickBot="1" x14ac:dyDescent="0.3">
      <c r="A105" s="54">
        <v>6</v>
      </c>
      <c r="B105" s="106"/>
      <c r="C105" s="82"/>
      <c r="D105" s="82"/>
      <c r="E105" s="91"/>
      <c r="F105" s="146">
        <f t="shared" si="3"/>
        <v>0</v>
      </c>
      <c r="G105" s="106"/>
      <c r="H105" s="106"/>
    </row>
    <row r="106" spans="1:8" ht="21.6" thickBot="1" x14ac:dyDescent="0.3">
      <c r="A106" s="54"/>
      <c r="B106" s="82" t="s">
        <v>333</v>
      </c>
      <c r="C106" s="82"/>
      <c r="D106" s="82"/>
      <c r="E106" s="91"/>
      <c r="F106" s="146">
        <f t="shared" si="3"/>
        <v>0</v>
      </c>
      <c r="G106" s="106"/>
      <c r="H106" s="81"/>
    </row>
    <row r="107" spans="1:8" ht="21.6" thickBot="1" x14ac:dyDescent="0.3">
      <c r="A107" s="54">
        <v>7</v>
      </c>
      <c r="B107" s="106"/>
      <c r="C107" s="82"/>
      <c r="D107" s="82"/>
      <c r="E107" s="91"/>
      <c r="F107" s="146">
        <f t="shared" si="3"/>
        <v>0</v>
      </c>
      <c r="G107" s="106"/>
      <c r="H107" s="106"/>
    </row>
    <row r="108" spans="1:8" ht="21.6" thickBot="1" x14ac:dyDescent="0.3">
      <c r="A108" s="461" t="s">
        <v>409</v>
      </c>
      <c r="B108" s="462"/>
      <c r="C108" s="544" t="s">
        <v>135</v>
      </c>
      <c r="D108" s="545"/>
      <c r="E108" s="546"/>
      <c r="F108" s="91">
        <f>SUM(F97:F107)</f>
        <v>0</v>
      </c>
      <c r="G108" s="106"/>
      <c r="H108" s="106"/>
    </row>
    <row r="109" spans="1:8" x14ac:dyDescent="0.25">
      <c r="B109" s="98" t="s">
        <v>203</v>
      </c>
    </row>
    <row r="110" spans="1:8" x14ac:dyDescent="0.25">
      <c r="A110" s="98" t="s">
        <v>168</v>
      </c>
    </row>
    <row r="111" spans="1:8" x14ac:dyDescent="0.25">
      <c r="A111" s="98" t="s">
        <v>296</v>
      </c>
      <c r="H111" s="89" t="s">
        <v>201</v>
      </c>
    </row>
    <row r="112" spans="1:8" ht="21" customHeight="1" thickBot="1" x14ac:dyDescent="0.3">
      <c r="A112" s="539" t="s">
        <v>411</v>
      </c>
      <c r="B112" s="539"/>
      <c r="C112" s="539"/>
      <c r="D112" s="539"/>
      <c r="E112" s="539"/>
      <c r="F112" s="539"/>
      <c r="G112" s="539"/>
      <c r="H112" s="539"/>
    </row>
    <row r="113" spans="1:8" x14ac:dyDescent="0.25">
      <c r="A113" s="540" t="s">
        <v>12</v>
      </c>
      <c r="B113" s="542" t="s">
        <v>176</v>
      </c>
      <c r="C113" s="92" t="s">
        <v>15</v>
      </c>
      <c r="D113" s="92" t="s">
        <v>15</v>
      </c>
      <c r="E113" s="540" t="s">
        <v>16</v>
      </c>
      <c r="F113" s="542" t="s">
        <v>17</v>
      </c>
      <c r="G113" s="542" t="s">
        <v>18</v>
      </c>
      <c r="H113" s="540" t="s">
        <v>5</v>
      </c>
    </row>
    <row r="114" spans="1:8" ht="21.6" thickBot="1" x14ac:dyDescent="0.3">
      <c r="A114" s="541"/>
      <c r="B114" s="543"/>
      <c r="C114" s="93" t="s">
        <v>21</v>
      </c>
      <c r="D114" s="93" t="s">
        <v>22</v>
      </c>
      <c r="E114" s="541"/>
      <c r="F114" s="543"/>
      <c r="G114" s="543"/>
      <c r="H114" s="541"/>
    </row>
    <row r="115" spans="1:8" ht="21.6" thickBot="1" x14ac:dyDescent="0.3">
      <c r="A115" s="54"/>
      <c r="B115" s="82"/>
      <c r="C115" s="94"/>
      <c r="D115" s="82"/>
      <c r="E115" s="147"/>
      <c r="F115" s="91"/>
      <c r="G115" s="106"/>
      <c r="H115" s="82"/>
    </row>
    <row r="116" spans="1:8" ht="21.6" thickBot="1" x14ac:dyDescent="0.3">
      <c r="A116" s="54"/>
      <c r="B116" s="106"/>
      <c r="C116" s="94"/>
      <c r="D116" s="114"/>
      <c r="E116" s="147"/>
      <c r="F116" s="91"/>
      <c r="G116" s="106"/>
      <c r="H116" s="82"/>
    </row>
    <row r="117" spans="1:8" ht="21.6" thickBot="1" x14ac:dyDescent="0.3">
      <c r="A117" s="54"/>
      <c r="B117" s="106"/>
      <c r="C117" s="94"/>
      <c r="D117" s="114"/>
      <c r="E117" s="147"/>
      <c r="F117" s="91"/>
      <c r="G117" s="106"/>
      <c r="H117" s="82"/>
    </row>
    <row r="118" spans="1:8" ht="21.6" thickBot="1" x14ac:dyDescent="0.3">
      <c r="A118" s="461" t="s">
        <v>361</v>
      </c>
      <c r="B118" s="462"/>
      <c r="C118" s="544" t="s">
        <v>135</v>
      </c>
      <c r="D118" s="545"/>
      <c r="E118" s="546"/>
      <c r="F118" s="91"/>
      <c r="G118" s="106"/>
      <c r="H118" s="106"/>
    </row>
    <row r="119" spans="1:8" x14ac:dyDescent="0.25">
      <c r="B119" s="98" t="s">
        <v>204</v>
      </c>
    </row>
    <row r="120" spans="1:8" x14ac:dyDescent="0.25">
      <c r="A120" s="98" t="s">
        <v>168</v>
      </c>
    </row>
    <row r="121" spans="1:8" x14ac:dyDescent="0.25">
      <c r="A121" s="98" t="s">
        <v>297</v>
      </c>
      <c r="H121" s="89" t="s">
        <v>200</v>
      </c>
    </row>
    <row r="122" spans="1:8" ht="21" customHeight="1" thickBot="1" x14ac:dyDescent="0.3">
      <c r="A122" s="539" t="s">
        <v>411</v>
      </c>
      <c r="B122" s="539"/>
      <c r="C122" s="539"/>
      <c r="D122" s="539"/>
      <c r="E122" s="539"/>
      <c r="F122" s="539"/>
      <c r="G122" s="539"/>
      <c r="H122" s="539"/>
    </row>
    <row r="123" spans="1:8" x14ac:dyDescent="0.25">
      <c r="A123" s="540" t="s">
        <v>12</v>
      </c>
      <c r="B123" s="542" t="s">
        <v>62</v>
      </c>
      <c r="C123" s="92" t="s">
        <v>15</v>
      </c>
      <c r="D123" s="92" t="s">
        <v>15</v>
      </c>
      <c r="E123" s="540" t="s">
        <v>16</v>
      </c>
      <c r="F123" s="542" t="s">
        <v>17</v>
      </c>
      <c r="G123" s="542" t="s">
        <v>18</v>
      </c>
      <c r="H123" s="540" t="s">
        <v>5</v>
      </c>
    </row>
    <row r="124" spans="1:8" x14ac:dyDescent="0.25">
      <c r="A124" s="541"/>
      <c r="B124" s="543"/>
      <c r="C124" s="93" t="s">
        <v>21</v>
      </c>
      <c r="D124" s="93" t="s">
        <v>22</v>
      </c>
      <c r="E124" s="541"/>
      <c r="F124" s="543"/>
      <c r="G124" s="543"/>
      <c r="H124" s="541"/>
    </row>
    <row r="125" spans="1:8" ht="21.6" thickBot="1" x14ac:dyDescent="0.3">
      <c r="A125" s="54"/>
      <c r="B125" s="63" t="s">
        <v>363</v>
      </c>
      <c r="C125" s="63"/>
      <c r="D125" s="63"/>
      <c r="E125" s="112"/>
      <c r="F125" s="146"/>
      <c r="G125" s="106"/>
      <c r="H125" s="106"/>
    </row>
    <row r="126" spans="1:8" ht="24" customHeight="1" thickBot="1" x14ac:dyDescent="0.3">
      <c r="A126" s="54">
        <v>1</v>
      </c>
      <c r="B126" s="113"/>
      <c r="C126" s="63"/>
      <c r="D126" s="63"/>
      <c r="E126" s="112"/>
      <c r="F126" s="146">
        <f>E126*6</f>
        <v>0</v>
      </c>
      <c r="G126" s="106"/>
      <c r="H126" s="54"/>
    </row>
    <row r="127" spans="1:8" ht="21.6" thickBot="1" x14ac:dyDescent="0.3">
      <c r="A127" s="54">
        <v>2</v>
      </c>
      <c r="B127" s="113"/>
      <c r="C127" s="63"/>
      <c r="D127" s="63"/>
      <c r="E127" s="112"/>
      <c r="F127" s="146">
        <f t="shared" ref="F127:F135" si="4">E127*6</f>
        <v>0</v>
      </c>
      <c r="G127" s="106"/>
      <c r="H127" s="54"/>
    </row>
    <row r="128" spans="1:8" ht="21.6" thickBot="1" x14ac:dyDescent="0.3">
      <c r="A128" s="54">
        <v>3</v>
      </c>
      <c r="B128" s="113"/>
      <c r="C128" s="63"/>
      <c r="D128" s="63"/>
      <c r="E128" s="112"/>
      <c r="F128" s="146">
        <f t="shared" si="4"/>
        <v>0</v>
      </c>
      <c r="G128" s="106"/>
      <c r="H128" s="54"/>
    </row>
    <row r="129" spans="1:8" ht="21.6" thickBot="1" x14ac:dyDescent="0.3">
      <c r="A129" s="54"/>
      <c r="B129" s="63" t="s">
        <v>220</v>
      </c>
      <c r="C129" s="63"/>
      <c r="D129" s="63"/>
      <c r="E129" s="112"/>
      <c r="F129" s="146">
        <f t="shared" si="4"/>
        <v>0</v>
      </c>
      <c r="G129" s="106"/>
      <c r="H129" s="54"/>
    </row>
    <row r="130" spans="1:8" ht="21.6" thickBot="1" x14ac:dyDescent="0.3">
      <c r="A130" s="54">
        <v>4</v>
      </c>
      <c r="B130" s="113"/>
      <c r="C130" s="63"/>
      <c r="D130" s="63"/>
      <c r="E130" s="112"/>
      <c r="F130" s="146">
        <f t="shared" si="4"/>
        <v>0</v>
      </c>
      <c r="G130" s="106"/>
      <c r="H130" s="54"/>
    </row>
    <row r="131" spans="1:8" ht="21.6" thickBot="1" x14ac:dyDescent="0.3">
      <c r="A131" s="54">
        <v>5</v>
      </c>
      <c r="B131" s="113"/>
      <c r="C131" s="63"/>
      <c r="D131" s="63"/>
      <c r="E131" s="112"/>
      <c r="F131" s="146">
        <f t="shared" si="4"/>
        <v>0</v>
      </c>
      <c r="G131" s="106"/>
      <c r="H131" s="54"/>
    </row>
    <row r="132" spans="1:8" ht="21.6" thickBot="1" x14ac:dyDescent="0.3">
      <c r="A132" s="54"/>
      <c r="B132" s="82" t="s">
        <v>221</v>
      </c>
      <c r="C132" s="82"/>
      <c r="D132" s="82"/>
      <c r="E132" s="91"/>
      <c r="F132" s="146">
        <f t="shared" si="4"/>
        <v>0</v>
      </c>
      <c r="G132" s="106"/>
      <c r="H132" s="81"/>
    </row>
    <row r="133" spans="1:8" ht="21.6" thickBot="1" x14ac:dyDescent="0.3">
      <c r="A133" s="54">
        <v>6</v>
      </c>
      <c r="B133" s="106"/>
      <c r="C133" s="82"/>
      <c r="D133" s="82"/>
      <c r="E133" s="91"/>
      <c r="F133" s="146">
        <f t="shared" si="4"/>
        <v>0</v>
      </c>
      <c r="G133" s="106"/>
      <c r="H133" s="106"/>
    </row>
    <row r="134" spans="1:8" ht="21.6" thickBot="1" x14ac:dyDescent="0.3">
      <c r="A134" s="54"/>
      <c r="B134" s="82" t="s">
        <v>333</v>
      </c>
      <c r="C134" s="82"/>
      <c r="D134" s="82"/>
      <c r="E134" s="91"/>
      <c r="F134" s="146">
        <f t="shared" si="4"/>
        <v>0</v>
      </c>
      <c r="G134" s="106"/>
      <c r="H134" s="81"/>
    </row>
    <row r="135" spans="1:8" ht="21.6" thickBot="1" x14ac:dyDescent="0.3">
      <c r="A135" s="54">
        <v>7</v>
      </c>
      <c r="B135" s="106"/>
      <c r="C135" s="82"/>
      <c r="D135" s="82"/>
      <c r="E135" s="91"/>
      <c r="F135" s="146">
        <f t="shared" si="4"/>
        <v>0</v>
      </c>
      <c r="G135" s="106"/>
      <c r="H135" s="106"/>
    </row>
    <row r="136" spans="1:8" ht="21.6" thickBot="1" x14ac:dyDescent="0.3">
      <c r="A136" s="461" t="s">
        <v>409</v>
      </c>
      <c r="B136" s="462"/>
      <c r="C136" s="544" t="s">
        <v>135</v>
      </c>
      <c r="D136" s="545"/>
      <c r="E136" s="546"/>
      <c r="F136" s="91">
        <f>SUM(F125:F135)</f>
        <v>0</v>
      </c>
      <c r="G136" s="106"/>
      <c r="H136" s="106"/>
    </row>
    <row r="137" spans="1:8" x14ac:dyDescent="0.25">
      <c r="B137" s="98" t="s">
        <v>203</v>
      </c>
    </row>
    <row r="139" spans="1:8" x14ac:dyDescent="0.25">
      <c r="A139" s="98" t="s">
        <v>168</v>
      </c>
    </row>
    <row r="140" spans="1:8" x14ac:dyDescent="0.25">
      <c r="A140" s="98" t="s">
        <v>297</v>
      </c>
      <c r="H140" s="89" t="s">
        <v>201</v>
      </c>
    </row>
    <row r="141" spans="1:8" ht="21" customHeight="1" thickBot="1" x14ac:dyDescent="0.3">
      <c r="A141" s="539" t="s">
        <v>411</v>
      </c>
      <c r="B141" s="539"/>
      <c r="C141" s="539"/>
      <c r="D141" s="539"/>
      <c r="E141" s="539"/>
      <c r="F141" s="539"/>
      <c r="G141" s="539"/>
      <c r="H141" s="539"/>
    </row>
    <row r="142" spans="1:8" x14ac:dyDescent="0.25">
      <c r="A142" s="540" t="s">
        <v>12</v>
      </c>
      <c r="B142" s="542" t="s">
        <v>176</v>
      </c>
      <c r="C142" s="92" t="s">
        <v>15</v>
      </c>
      <c r="D142" s="92" t="s">
        <v>15</v>
      </c>
      <c r="E142" s="540" t="s">
        <v>16</v>
      </c>
      <c r="F142" s="542" t="s">
        <v>17</v>
      </c>
      <c r="G142" s="542" t="s">
        <v>18</v>
      </c>
      <c r="H142" s="540" t="s">
        <v>5</v>
      </c>
    </row>
    <row r="143" spans="1:8" ht="21.6" thickBot="1" x14ac:dyDescent="0.3">
      <c r="A143" s="541"/>
      <c r="B143" s="543"/>
      <c r="C143" s="93" t="s">
        <v>21</v>
      </c>
      <c r="D143" s="93" t="s">
        <v>22</v>
      </c>
      <c r="E143" s="541"/>
      <c r="F143" s="543"/>
      <c r="G143" s="543"/>
      <c r="H143" s="541"/>
    </row>
    <row r="144" spans="1:8" ht="21.6" thickBot="1" x14ac:dyDescent="0.3">
      <c r="A144" s="54"/>
      <c r="B144" s="82"/>
      <c r="C144" s="94"/>
      <c r="D144" s="82"/>
      <c r="E144" s="147"/>
      <c r="F144" s="91"/>
      <c r="G144" s="106"/>
      <c r="H144" s="82"/>
    </row>
    <row r="145" spans="1:8" ht="21.6" thickBot="1" x14ac:dyDescent="0.3">
      <c r="A145" s="54"/>
      <c r="B145" s="106"/>
      <c r="C145" s="94"/>
      <c r="D145" s="114"/>
      <c r="E145" s="147"/>
      <c r="F145" s="91"/>
      <c r="G145" s="106"/>
      <c r="H145" s="82"/>
    </row>
    <row r="146" spans="1:8" ht="21.6" thickBot="1" x14ac:dyDescent="0.3">
      <c r="A146" s="54"/>
      <c r="B146" s="106"/>
      <c r="C146" s="94"/>
      <c r="D146" s="114"/>
      <c r="E146" s="147"/>
      <c r="F146" s="91"/>
      <c r="G146" s="106"/>
      <c r="H146" s="82"/>
    </row>
    <row r="147" spans="1:8" ht="21.6" thickBot="1" x14ac:dyDescent="0.3">
      <c r="A147" s="461" t="s">
        <v>361</v>
      </c>
      <c r="B147" s="462"/>
      <c r="C147" s="544" t="s">
        <v>135</v>
      </c>
      <c r="D147" s="545"/>
      <c r="E147" s="546"/>
      <c r="F147" s="91"/>
      <c r="G147" s="106"/>
      <c r="H147" s="106"/>
    </row>
    <row r="148" spans="1:8" x14ac:dyDescent="0.25">
      <c r="B148" s="98" t="s">
        <v>204</v>
      </c>
    </row>
    <row r="149" spans="1:8" x14ac:dyDescent="0.25">
      <c r="A149" s="99"/>
      <c r="B149" s="99"/>
      <c r="C149" s="99"/>
      <c r="D149" s="99"/>
      <c r="E149" s="144"/>
      <c r="F149" s="145"/>
    </row>
    <row r="150" spans="1:8" x14ac:dyDescent="0.25">
      <c r="A150" s="98" t="s">
        <v>168</v>
      </c>
    </row>
    <row r="151" spans="1:8" x14ac:dyDescent="0.25">
      <c r="A151" s="98" t="s">
        <v>298</v>
      </c>
      <c r="H151" s="89" t="s">
        <v>200</v>
      </c>
    </row>
    <row r="152" spans="1:8" ht="21" customHeight="1" thickBot="1" x14ac:dyDescent="0.3">
      <c r="A152" s="539" t="s">
        <v>411</v>
      </c>
      <c r="B152" s="539"/>
      <c r="C152" s="539"/>
      <c r="D152" s="539"/>
      <c r="E152" s="539"/>
      <c r="F152" s="539"/>
      <c r="G152" s="539"/>
      <c r="H152" s="539"/>
    </row>
    <row r="153" spans="1:8" x14ac:dyDescent="0.25">
      <c r="A153" s="540" t="s">
        <v>12</v>
      </c>
      <c r="B153" s="542" t="s">
        <v>62</v>
      </c>
      <c r="C153" s="92" t="s">
        <v>15</v>
      </c>
      <c r="D153" s="92" t="s">
        <v>15</v>
      </c>
      <c r="E153" s="540" t="s">
        <v>16</v>
      </c>
      <c r="F153" s="542" t="s">
        <v>17</v>
      </c>
      <c r="G153" s="542" t="s">
        <v>18</v>
      </c>
      <c r="H153" s="540" t="s">
        <v>5</v>
      </c>
    </row>
    <row r="154" spans="1:8" ht="21.6" thickBot="1" x14ac:dyDescent="0.3">
      <c r="A154" s="541"/>
      <c r="B154" s="543"/>
      <c r="C154" s="93" t="s">
        <v>21</v>
      </c>
      <c r="D154" s="93" t="s">
        <v>22</v>
      </c>
      <c r="E154" s="541"/>
      <c r="F154" s="543"/>
      <c r="G154" s="543"/>
      <c r="H154" s="541"/>
    </row>
    <row r="155" spans="1:8" ht="21.6" thickBot="1" x14ac:dyDescent="0.3">
      <c r="A155" s="54"/>
      <c r="B155" s="63" t="s">
        <v>363</v>
      </c>
      <c r="C155" s="63"/>
      <c r="D155" s="63"/>
      <c r="E155" s="112"/>
      <c r="F155" s="146"/>
      <c r="G155" s="106"/>
      <c r="H155" s="106"/>
    </row>
    <row r="156" spans="1:8" ht="24" customHeight="1" thickBot="1" x14ac:dyDescent="0.3">
      <c r="A156" s="54">
        <v>1</v>
      </c>
      <c r="B156" s="113"/>
      <c r="C156" s="63"/>
      <c r="D156" s="63"/>
      <c r="E156" s="112"/>
      <c r="F156" s="146">
        <f>E156*6</f>
        <v>0</v>
      </c>
      <c r="G156" s="106"/>
      <c r="H156" s="54"/>
    </row>
    <row r="157" spans="1:8" ht="21.6" thickBot="1" x14ac:dyDescent="0.3">
      <c r="A157" s="54">
        <v>2</v>
      </c>
      <c r="B157" s="113"/>
      <c r="C157" s="63"/>
      <c r="D157" s="63"/>
      <c r="E157" s="112"/>
      <c r="F157" s="146">
        <f t="shared" ref="F157:F165" si="5">E157*6</f>
        <v>0</v>
      </c>
      <c r="G157" s="106"/>
      <c r="H157" s="54"/>
    </row>
    <row r="158" spans="1:8" ht="21.6" thickBot="1" x14ac:dyDescent="0.3">
      <c r="A158" s="54">
        <v>3</v>
      </c>
      <c r="B158" s="113"/>
      <c r="C158" s="63"/>
      <c r="D158" s="63"/>
      <c r="E158" s="112"/>
      <c r="F158" s="146">
        <f t="shared" si="5"/>
        <v>0</v>
      </c>
      <c r="G158" s="106"/>
      <c r="H158" s="54"/>
    </row>
    <row r="159" spans="1:8" ht="21.6" thickBot="1" x14ac:dyDescent="0.3">
      <c r="A159" s="54"/>
      <c r="B159" s="63" t="s">
        <v>220</v>
      </c>
      <c r="C159" s="63"/>
      <c r="D159" s="63"/>
      <c r="E159" s="112"/>
      <c r="F159" s="146">
        <f t="shared" si="5"/>
        <v>0</v>
      </c>
      <c r="G159" s="106"/>
      <c r="H159" s="54"/>
    </row>
    <row r="160" spans="1:8" ht="21.6" thickBot="1" x14ac:dyDescent="0.3">
      <c r="A160" s="54">
        <v>4</v>
      </c>
      <c r="B160" s="113"/>
      <c r="C160" s="63"/>
      <c r="D160" s="63"/>
      <c r="E160" s="112"/>
      <c r="F160" s="146">
        <f t="shared" si="5"/>
        <v>0</v>
      </c>
      <c r="G160" s="106"/>
      <c r="H160" s="54"/>
    </row>
    <row r="161" spans="1:8" x14ac:dyDescent="0.25">
      <c r="A161" s="54">
        <v>5</v>
      </c>
      <c r="B161" s="113"/>
      <c r="C161" s="63"/>
      <c r="D161" s="63"/>
      <c r="E161" s="112"/>
      <c r="F161" s="146">
        <f t="shared" si="5"/>
        <v>0</v>
      </c>
      <c r="G161" s="106"/>
      <c r="H161" s="54"/>
    </row>
    <row r="162" spans="1:8" ht="21.6" thickBot="1" x14ac:dyDescent="0.3">
      <c r="A162" s="54"/>
      <c r="B162" s="82" t="s">
        <v>221</v>
      </c>
      <c r="C162" s="82"/>
      <c r="D162" s="82"/>
      <c r="E162" s="91"/>
      <c r="F162" s="146">
        <f t="shared" si="5"/>
        <v>0</v>
      </c>
      <c r="G162" s="106"/>
      <c r="H162" s="81"/>
    </row>
    <row r="163" spans="1:8" ht="21.6" thickBot="1" x14ac:dyDescent="0.3">
      <c r="A163" s="54">
        <v>6</v>
      </c>
      <c r="B163" s="106"/>
      <c r="C163" s="82"/>
      <c r="D163" s="82"/>
      <c r="E163" s="91"/>
      <c r="F163" s="146">
        <f t="shared" si="5"/>
        <v>0</v>
      </c>
      <c r="G163" s="106"/>
      <c r="H163" s="106"/>
    </row>
    <row r="164" spans="1:8" ht="21.6" thickBot="1" x14ac:dyDescent="0.3">
      <c r="A164" s="54"/>
      <c r="B164" s="82" t="s">
        <v>333</v>
      </c>
      <c r="C164" s="82"/>
      <c r="D164" s="82"/>
      <c r="E164" s="91"/>
      <c r="F164" s="146">
        <f t="shared" si="5"/>
        <v>0</v>
      </c>
      <c r="G164" s="106"/>
      <c r="H164" s="81"/>
    </row>
    <row r="165" spans="1:8" ht="21.6" thickBot="1" x14ac:dyDescent="0.3">
      <c r="A165" s="54">
        <v>7</v>
      </c>
      <c r="B165" s="106"/>
      <c r="C165" s="82"/>
      <c r="D165" s="82"/>
      <c r="E165" s="91"/>
      <c r="F165" s="146">
        <f t="shared" si="5"/>
        <v>0</v>
      </c>
      <c r="G165" s="106"/>
      <c r="H165" s="106"/>
    </row>
    <row r="166" spans="1:8" ht="21.6" thickBot="1" x14ac:dyDescent="0.3">
      <c r="A166" s="461" t="s">
        <v>409</v>
      </c>
      <c r="B166" s="462"/>
      <c r="C166" s="544" t="s">
        <v>135</v>
      </c>
      <c r="D166" s="545"/>
      <c r="E166" s="546"/>
      <c r="F166" s="91">
        <f>SUM(F155:F165)</f>
        <v>0</v>
      </c>
      <c r="G166" s="106"/>
      <c r="H166" s="106"/>
    </row>
    <row r="167" spans="1:8" x14ac:dyDescent="0.25">
      <c r="B167" s="98" t="s">
        <v>203</v>
      </c>
    </row>
    <row r="169" spans="1:8" x14ac:dyDescent="0.25">
      <c r="A169" s="98" t="s">
        <v>298</v>
      </c>
      <c r="H169" s="89" t="s">
        <v>201</v>
      </c>
    </row>
    <row r="170" spans="1:8" ht="21" customHeight="1" thickBot="1" x14ac:dyDescent="0.3">
      <c r="A170" s="539" t="s">
        <v>411</v>
      </c>
      <c r="B170" s="539"/>
      <c r="C170" s="539"/>
      <c r="D170" s="539"/>
      <c r="E170" s="539"/>
      <c r="F170" s="539"/>
      <c r="G170" s="539"/>
      <c r="H170" s="539"/>
    </row>
    <row r="171" spans="1:8" x14ac:dyDescent="0.25">
      <c r="A171" s="540" t="s">
        <v>12</v>
      </c>
      <c r="B171" s="542" t="s">
        <v>176</v>
      </c>
      <c r="C171" s="92" t="s">
        <v>15</v>
      </c>
      <c r="D171" s="92" t="s">
        <v>15</v>
      </c>
      <c r="E171" s="540" t="s">
        <v>16</v>
      </c>
      <c r="F171" s="542" t="s">
        <v>17</v>
      </c>
      <c r="G171" s="542" t="s">
        <v>18</v>
      </c>
      <c r="H171" s="540" t="s">
        <v>5</v>
      </c>
    </row>
    <row r="172" spans="1:8" ht="21.6" thickBot="1" x14ac:dyDescent="0.3">
      <c r="A172" s="541"/>
      <c r="B172" s="543"/>
      <c r="C172" s="93" t="s">
        <v>21</v>
      </c>
      <c r="D172" s="93" t="s">
        <v>22</v>
      </c>
      <c r="E172" s="541"/>
      <c r="F172" s="543"/>
      <c r="G172" s="543"/>
      <c r="H172" s="541"/>
    </row>
    <row r="173" spans="1:8" ht="21.6" thickBot="1" x14ac:dyDescent="0.3">
      <c r="A173" s="54"/>
      <c r="B173" s="82"/>
      <c r="C173" s="94"/>
      <c r="D173" s="82"/>
      <c r="E173" s="147"/>
      <c r="F173" s="91"/>
      <c r="G173" s="106"/>
      <c r="H173" s="82"/>
    </row>
    <row r="174" spans="1:8" ht="21.6" thickBot="1" x14ac:dyDescent="0.3">
      <c r="A174" s="54"/>
      <c r="B174" s="106"/>
      <c r="C174" s="94"/>
      <c r="D174" s="114"/>
      <c r="E174" s="147"/>
      <c r="F174" s="91"/>
      <c r="G174" s="106"/>
      <c r="H174" s="82"/>
    </row>
    <row r="175" spans="1:8" ht="21.6" thickBot="1" x14ac:dyDescent="0.3">
      <c r="A175" s="54"/>
      <c r="B175" s="106"/>
      <c r="C175" s="94"/>
      <c r="D175" s="114"/>
      <c r="E175" s="147"/>
      <c r="F175" s="91"/>
      <c r="G175" s="106"/>
      <c r="H175" s="82"/>
    </row>
    <row r="176" spans="1:8" ht="21.6" thickBot="1" x14ac:dyDescent="0.3">
      <c r="A176" s="461" t="s">
        <v>361</v>
      </c>
      <c r="B176" s="462"/>
      <c r="C176" s="544" t="s">
        <v>135</v>
      </c>
      <c r="D176" s="545"/>
      <c r="E176" s="546"/>
      <c r="F176" s="91"/>
      <c r="G176" s="106"/>
      <c r="H176" s="106"/>
    </row>
    <row r="177" spans="1:8" x14ac:dyDescent="0.25">
      <c r="B177" s="98" t="s">
        <v>204</v>
      </c>
    </row>
    <row r="179" spans="1:8" x14ac:dyDescent="0.25">
      <c r="A179" s="98" t="s">
        <v>168</v>
      </c>
    </row>
    <row r="180" spans="1:8" x14ac:dyDescent="0.25">
      <c r="A180" s="98" t="s">
        <v>412</v>
      </c>
      <c r="H180" s="89" t="s">
        <v>200</v>
      </c>
    </row>
    <row r="181" spans="1:8" ht="21" customHeight="1" thickBot="1" x14ac:dyDescent="0.3">
      <c r="A181" s="539" t="s">
        <v>411</v>
      </c>
      <c r="B181" s="539"/>
      <c r="C181" s="539"/>
      <c r="D181" s="539"/>
      <c r="E181" s="539"/>
      <c r="F181" s="539"/>
      <c r="G181" s="539"/>
      <c r="H181" s="539"/>
    </row>
    <row r="182" spans="1:8" x14ac:dyDescent="0.25">
      <c r="A182" s="540" t="s">
        <v>12</v>
      </c>
      <c r="B182" s="542" t="s">
        <v>62</v>
      </c>
      <c r="C182" s="92" t="s">
        <v>15</v>
      </c>
      <c r="D182" s="92" t="s">
        <v>15</v>
      </c>
      <c r="E182" s="540" t="s">
        <v>16</v>
      </c>
      <c r="F182" s="542" t="s">
        <v>17</v>
      </c>
      <c r="G182" s="542" t="s">
        <v>18</v>
      </c>
      <c r="H182" s="540" t="s">
        <v>5</v>
      </c>
    </row>
    <row r="183" spans="1:8" ht="21.6" thickBot="1" x14ac:dyDescent="0.3">
      <c r="A183" s="541"/>
      <c r="B183" s="543"/>
      <c r="C183" s="93" t="s">
        <v>21</v>
      </c>
      <c r="D183" s="93" t="s">
        <v>22</v>
      </c>
      <c r="E183" s="541"/>
      <c r="F183" s="543"/>
      <c r="G183" s="543"/>
      <c r="H183" s="541"/>
    </row>
    <row r="184" spans="1:8" ht="21.6" thickBot="1" x14ac:dyDescent="0.3">
      <c r="A184" s="54"/>
      <c r="B184" s="63" t="s">
        <v>363</v>
      </c>
      <c r="C184" s="63"/>
      <c r="D184" s="63"/>
      <c r="E184" s="112"/>
      <c r="F184" s="146"/>
      <c r="G184" s="106"/>
      <c r="H184" s="106"/>
    </row>
    <row r="185" spans="1:8" ht="24" customHeight="1" thickBot="1" x14ac:dyDescent="0.3">
      <c r="A185" s="54">
        <v>1</v>
      </c>
      <c r="B185" s="113"/>
      <c r="C185" s="63"/>
      <c r="D185" s="63"/>
      <c r="E185" s="112"/>
      <c r="F185" s="146">
        <f>E185*6</f>
        <v>0</v>
      </c>
      <c r="G185" s="106"/>
      <c r="H185" s="54"/>
    </row>
    <row r="186" spans="1:8" x14ac:dyDescent="0.25">
      <c r="A186" s="54">
        <v>2</v>
      </c>
      <c r="B186" s="113"/>
      <c r="C186" s="63"/>
      <c r="D186" s="63"/>
      <c r="E186" s="112"/>
      <c r="F186" s="146">
        <f t="shared" ref="F186:F194" si="6">E186*6</f>
        <v>0</v>
      </c>
      <c r="G186" s="106"/>
      <c r="H186" s="54"/>
    </row>
    <row r="187" spans="1:8" ht="21.6" thickBot="1" x14ac:dyDescent="0.3">
      <c r="A187" s="54">
        <v>3</v>
      </c>
      <c r="B187" s="113"/>
      <c r="C187" s="63"/>
      <c r="D187" s="63"/>
      <c r="E187" s="112"/>
      <c r="F187" s="146">
        <f t="shared" si="6"/>
        <v>0</v>
      </c>
      <c r="G187" s="106"/>
      <c r="H187" s="54"/>
    </row>
    <row r="188" spans="1:8" ht="21.6" thickBot="1" x14ac:dyDescent="0.3">
      <c r="A188" s="54"/>
      <c r="B188" s="63" t="s">
        <v>220</v>
      </c>
      <c r="C188" s="63"/>
      <c r="D188" s="63"/>
      <c r="E188" s="112"/>
      <c r="F188" s="146">
        <f t="shared" si="6"/>
        <v>0</v>
      </c>
      <c r="G188" s="106"/>
      <c r="H188" s="54"/>
    </row>
    <row r="189" spans="1:8" ht="21.6" thickBot="1" x14ac:dyDescent="0.3">
      <c r="A189" s="54">
        <v>4</v>
      </c>
      <c r="B189" s="113"/>
      <c r="C189" s="63"/>
      <c r="D189" s="63"/>
      <c r="E189" s="112"/>
      <c r="F189" s="146">
        <f t="shared" si="6"/>
        <v>0</v>
      </c>
      <c r="G189" s="106"/>
      <c r="H189" s="54"/>
    </row>
    <row r="190" spans="1:8" ht="21.6" thickBot="1" x14ac:dyDescent="0.3">
      <c r="A190" s="54">
        <v>5</v>
      </c>
      <c r="B190" s="113"/>
      <c r="C190" s="63"/>
      <c r="D190" s="63"/>
      <c r="E190" s="112"/>
      <c r="F190" s="146">
        <f t="shared" si="6"/>
        <v>0</v>
      </c>
      <c r="G190" s="106"/>
      <c r="H190" s="54"/>
    </row>
    <row r="191" spans="1:8" ht="21.6" thickBot="1" x14ac:dyDescent="0.3">
      <c r="A191" s="54"/>
      <c r="B191" s="82" t="s">
        <v>221</v>
      </c>
      <c r="C191" s="82"/>
      <c r="D191" s="82"/>
      <c r="E191" s="91"/>
      <c r="F191" s="146">
        <f t="shared" si="6"/>
        <v>0</v>
      </c>
      <c r="G191" s="106"/>
      <c r="H191" s="81"/>
    </row>
    <row r="192" spans="1:8" ht="21.6" thickBot="1" x14ac:dyDescent="0.3">
      <c r="A192" s="54">
        <v>6</v>
      </c>
      <c r="B192" s="106"/>
      <c r="C192" s="82"/>
      <c r="D192" s="82"/>
      <c r="E192" s="91"/>
      <c r="F192" s="146">
        <f t="shared" si="6"/>
        <v>0</v>
      </c>
      <c r="G192" s="106"/>
      <c r="H192" s="106"/>
    </row>
    <row r="193" spans="1:8" ht="21.6" thickBot="1" x14ac:dyDescent="0.3">
      <c r="A193" s="54"/>
      <c r="B193" s="82" t="s">
        <v>333</v>
      </c>
      <c r="C193" s="82"/>
      <c r="D193" s="82"/>
      <c r="E193" s="91"/>
      <c r="F193" s="146">
        <f t="shared" si="6"/>
        <v>0</v>
      </c>
      <c r="G193" s="106"/>
      <c r="H193" s="81"/>
    </row>
    <row r="194" spans="1:8" ht="21.6" thickBot="1" x14ac:dyDescent="0.3">
      <c r="A194" s="54">
        <v>7</v>
      </c>
      <c r="B194" s="106"/>
      <c r="C194" s="82"/>
      <c r="D194" s="82"/>
      <c r="E194" s="91"/>
      <c r="F194" s="146">
        <f t="shared" si="6"/>
        <v>0</v>
      </c>
      <c r="G194" s="106"/>
      <c r="H194" s="106"/>
    </row>
    <row r="195" spans="1:8" ht="21.6" thickBot="1" x14ac:dyDescent="0.3">
      <c r="A195" s="461" t="s">
        <v>409</v>
      </c>
      <c r="B195" s="462"/>
      <c r="C195" s="544" t="s">
        <v>135</v>
      </c>
      <c r="D195" s="545"/>
      <c r="E195" s="546"/>
      <c r="F195" s="91">
        <f>SUM(F184:F194)</f>
        <v>0</v>
      </c>
      <c r="G195" s="106"/>
      <c r="H195" s="106"/>
    </row>
    <row r="196" spans="1:8" x14ac:dyDescent="0.25">
      <c r="B196" s="98" t="s">
        <v>203</v>
      </c>
    </row>
    <row r="197" spans="1:8" x14ac:dyDescent="0.25">
      <c r="A197" s="99"/>
      <c r="B197" s="99"/>
      <c r="C197" s="99"/>
      <c r="D197" s="99"/>
      <c r="E197" s="144"/>
      <c r="F197" s="145"/>
    </row>
    <row r="198" spans="1:8" x14ac:dyDescent="0.25">
      <c r="A198" s="98" t="s">
        <v>168</v>
      </c>
    </row>
    <row r="199" spans="1:8" x14ac:dyDescent="0.25">
      <c r="A199" s="98" t="s">
        <v>412</v>
      </c>
      <c r="H199" s="89" t="s">
        <v>201</v>
      </c>
    </row>
    <row r="200" spans="1:8" ht="21" customHeight="1" thickBot="1" x14ac:dyDescent="0.3">
      <c r="A200" s="539" t="s">
        <v>411</v>
      </c>
      <c r="B200" s="539"/>
      <c r="C200" s="539"/>
      <c r="D200" s="539"/>
      <c r="E200" s="539"/>
      <c r="F200" s="539"/>
      <c r="G200" s="539"/>
      <c r="H200" s="539"/>
    </row>
    <row r="201" spans="1:8" x14ac:dyDescent="0.25">
      <c r="A201" s="540" t="s">
        <v>12</v>
      </c>
      <c r="B201" s="542" t="s">
        <v>176</v>
      </c>
      <c r="C201" s="92" t="s">
        <v>15</v>
      </c>
      <c r="D201" s="92" t="s">
        <v>15</v>
      </c>
      <c r="E201" s="540" t="s">
        <v>16</v>
      </c>
      <c r="F201" s="542" t="s">
        <v>17</v>
      </c>
      <c r="G201" s="542" t="s">
        <v>18</v>
      </c>
      <c r="H201" s="540" t="s">
        <v>5</v>
      </c>
    </row>
    <row r="202" spans="1:8" ht="21.6" thickBot="1" x14ac:dyDescent="0.3">
      <c r="A202" s="541"/>
      <c r="B202" s="543"/>
      <c r="C202" s="93" t="s">
        <v>21</v>
      </c>
      <c r="D202" s="93" t="s">
        <v>22</v>
      </c>
      <c r="E202" s="541"/>
      <c r="F202" s="543"/>
      <c r="G202" s="543"/>
      <c r="H202" s="541"/>
    </row>
    <row r="203" spans="1:8" ht="21.6" thickBot="1" x14ac:dyDescent="0.3">
      <c r="A203" s="54"/>
      <c r="B203" s="82"/>
      <c r="C203" s="94"/>
      <c r="D203" s="82"/>
      <c r="E203" s="147"/>
      <c r="F203" s="91"/>
      <c r="G203" s="106"/>
      <c r="H203" s="82"/>
    </row>
    <row r="204" spans="1:8" ht="21.6" thickBot="1" x14ac:dyDescent="0.3">
      <c r="A204" s="54"/>
      <c r="B204" s="106"/>
      <c r="C204" s="94"/>
      <c r="D204" s="114"/>
      <c r="E204" s="147"/>
      <c r="F204" s="91"/>
      <c r="G204" s="106"/>
      <c r="H204" s="82"/>
    </row>
    <row r="205" spans="1:8" ht="21.6" thickBot="1" x14ac:dyDescent="0.3">
      <c r="A205" s="54"/>
      <c r="B205" s="106"/>
      <c r="C205" s="94"/>
      <c r="D205" s="114"/>
      <c r="E205" s="147"/>
      <c r="F205" s="91"/>
      <c r="G205" s="106"/>
      <c r="H205" s="82"/>
    </row>
    <row r="206" spans="1:8" ht="21.6" thickBot="1" x14ac:dyDescent="0.3">
      <c r="A206" s="461" t="s">
        <v>361</v>
      </c>
      <c r="B206" s="462"/>
      <c r="C206" s="544" t="s">
        <v>135</v>
      </c>
      <c r="D206" s="545"/>
      <c r="E206" s="546"/>
      <c r="F206" s="91"/>
      <c r="G206" s="106"/>
      <c r="H206" s="106"/>
    </row>
    <row r="207" spans="1:8" x14ac:dyDescent="0.25">
      <c r="B207" s="98" t="s">
        <v>204</v>
      </c>
    </row>
    <row r="209" spans="1:8" x14ac:dyDescent="0.25">
      <c r="A209" s="98" t="s">
        <v>168</v>
      </c>
    </row>
    <row r="210" spans="1:8" x14ac:dyDescent="0.25">
      <c r="A210" s="98" t="s">
        <v>413</v>
      </c>
      <c r="H210" s="89" t="s">
        <v>200</v>
      </c>
    </row>
    <row r="211" spans="1:8" ht="21" customHeight="1" thickBot="1" x14ac:dyDescent="0.3">
      <c r="A211" s="539" t="s">
        <v>411</v>
      </c>
      <c r="B211" s="539"/>
      <c r="C211" s="539"/>
      <c r="D211" s="539"/>
      <c r="E211" s="539"/>
      <c r="F211" s="539"/>
      <c r="G211" s="539"/>
      <c r="H211" s="539"/>
    </row>
    <row r="212" spans="1:8" x14ac:dyDescent="0.25">
      <c r="A212" s="540" t="s">
        <v>12</v>
      </c>
      <c r="B212" s="542" t="s">
        <v>62</v>
      </c>
      <c r="C212" s="92" t="s">
        <v>15</v>
      </c>
      <c r="D212" s="92" t="s">
        <v>15</v>
      </c>
      <c r="E212" s="540" t="s">
        <v>16</v>
      </c>
      <c r="F212" s="542" t="s">
        <v>17</v>
      </c>
      <c r="G212" s="542" t="s">
        <v>18</v>
      </c>
      <c r="H212" s="540" t="s">
        <v>5</v>
      </c>
    </row>
    <row r="213" spans="1:8" ht="21.6" thickBot="1" x14ac:dyDescent="0.3">
      <c r="A213" s="541"/>
      <c r="B213" s="543"/>
      <c r="C213" s="93" t="s">
        <v>21</v>
      </c>
      <c r="D213" s="93" t="s">
        <v>22</v>
      </c>
      <c r="E213" s="541"/>
      <c r="F213" s="543"/>
      <c r="G213" s="543"/>
      <c r="H213" s="541"/>
    </row>
    <row r="214" spans="1:8" ht="21.6" thickBot="1" x14ac:dyDescent="0.3">
      <c r="A214" s="54"/>
      <c r="B214" s="63" t="s">
        <v>363</v>
      </c>
      <c r="C214" s="63"/>
      <c r="D214" s="63"/>
      <c r="E214" s="112"/>
      <c r="F214" s="146"/>
      <c r="G214" s="106"/>
      <c r="H214" s="106"/>
    </row>
    <row r="215" spans="1:8" ht="24" customHeight="1" thickBot="1" x14ac:dyDescent="0.3">
      <c r="A215" s="54">
        <v>1</v>
      </c>
      <c r="B215" s="113"/>
      <c r="C215" s="63"/>
      <c r="D215" s="63"/>
      <c r="E215" s="112"/>
      <c r="F215" s="146">
        <f>E215*6</f>
        <v>0</v>
      </c>
      <c r="G215" s="106"/>
      <c r="H215" s="54"/>
    </row>
    <row r="216" spans="1:8" ht="21.6" thickBot="1" x14ac:dyDescent="0.3">
      <c r="A216" s="54">
        <v>2</v>
      </c>
      <c r="B216" s="113"/>
      <c r="C216" s="63"/>
      <c r="D216" s="63"/>
      <c r="E216" s="112"/>
      <c r="F216" s="146">
        <f t="shared" ref="F216:F224" si="7">E216*6</f>
        <v>0</v>
      </c>
      <c r="G216" s="106"/>
      <c r="H216" s="54"/>
    </row>
    <row r="217" spans="1:8" ht="21.6" thickBot="1" x14ac:dyDescent="0.3">
      <c r="A217" s="54">
        <v>3</v>
      </c>
      <c r="B217" s="113"/>
      <c r="C217" s="63"/>
      <c r="D217" s="63"/>
      <c r="E217" s="112"/>
      <c r="F217" s="146">
        <f t="shared" si="7"/>
        <v>0</v>
      </c>
      <c r="G217" s="106"/>
      <c r="H217" s="54"/>
    </row>
    <row r="218" spans="1:8" x14ac:dyDescent="0.25">
      <c r="A218" s="54"/>
      <c r="B218" s="63" t="s">
        <v>220</v>
      </c>
      <c r="C218" s="63"/>
      <c r="D218" s="63"/>
      <c r="E218" s="112"/>
      <c r="F218" s="146">
        <f t="shared" si="7"/>
        <v>0</v>
      </c>
      <c r="G218" s="106"/>
      <c r="H218" s="54"/>
    </row>
    <row r="219" spans="1:8" ht="21.6" thickBot="1" x14ac:dyDescent="0.3">
      <c r="A219" s="54">
        <v>4</v>
      </c>
      <c r="B219" s="113"/>
      <c r="C219" s="63"/>
      <c r="D219" s="63"/>
      <c r="E219" s="112"/>
      <c r="F219" s="146">
        <f t="shared" si="7"/>
        <v>0</v>
      </c>
      <c r="G219" s="106"/>
      <c r="H219" s="54"/>
    </row>
    <row r="220" spans="1:8" ht="21.6" thickBot="1" x14ac:dyDescent="0.3">
      <c r="A220" s="54">
        <v>5</v>
      </c>
      <c r="B220" s="113"/>
      <c r="C220" s="63"/>
      <c r="D220" s="63"/>
      <c r="E220" s="112"/>
      <c r="F220" s="146">
        <f t="shared" si="7"/>
        <v>0</v>
      </c>
      <c r="G220" s="106"/>
      <c r="H220" s="54"/>
    </row>
    <row r="221" spans="1:8" ht="21.6" thickBot="1" x14ac:dyDescent="0.3">
      <c r="A221" s="54"/>
      <c r="B221" s="82" t="s">
        <v>221</v>
      </c>
      <c r="C221" s="82"/>
      <c r="D221" s="82"/>
      <c r="E221" s="91"/>
      <c r="F221" s="146">
        <f t="shared" si="7"/>
        <v>0</v>
      </c>
      <c r="G221" s="106"/>
      <c r="H221" s="81"/>
    </row>
    <row r="222" spans="1:8" ht="21.6" thickBot="1" x14ac:dyDescent="0.3">
      <c r="A222" s="54">
        <v>6</v>
      </c>
      <c r="B222" s="106"/>
      <c r="C222" s="82"/>
      <c r="D222" s="82"/>
      <c r="E222" s="91"/>
      <c r="F222" s="146">
        <f t="shared" si="7"/>
        <v>0</v>
      </c>
      <c r="G222" s="106"/>
      <c r="H222" s="106"/>
    </row>
    <row r="223" spans="1:8" ht="21.6" thickBot="1" x14ac:dyDescent="0.3">
      <c r="A223" s="54"/>
      <c r="B223" s="82" t="s">
        <v>333</v>
      </c>
      <c r="C223" s="82"/>
      <c r="D223" s="82"/>
      <c r="E223" s="91"/>
      <c r="F223" s="146">
        <f t="shared" si="7"/>
        <v>0</v>
      </c>
      <c r="G223" s="106"/>
      <c r="H223" s="81"/>
    </row>
    <row r="224" spans="1:8" ht="21.6" thickBot="1" x14ac:dyDescent="0.3">
      <c r="A224" s="54">
        <v>7</v>
      </c>
      <c r="B224" s="106"/>
      <c r="C224" s="82"/>
      <c r="D224" s="82"/>
      <c r="E224" s="91"/>
      <c r="F224" s="146">
        <f t="shared" si="7"/>
        <v>0</v>
      </c>
      <c r="G224" s="106"/>
      <c r="H224" s="106"/>
    </row>
    <row r="225" spans="1:8" ht="21.6" thickBot="1" x14ac:dyDescent="0.3">
      <c r="A225" s="461" t="s">
        <v>409</v>
      </c>
      <c r="B225" s="462"/>
      <c r="C225" s="544" t="s">
        <v>135</v>
      </c>
      <c r="D225" s="545"/>
      <c r="E225" s="546"/>
      <c r="F225" s="91">
        <f>SUM(F214:F224)</f>
        <v>0</v>
      </c>
      <c r="G225" s="106"/>
      <c r="H225" s="106"/>
    </row>
    <row r="226" spans="1:8" x14ac:dyDescent="0.25">
      <c r="B226" s="98" t="s">
        <v>203</v>
      </c>
    </row>
    <row r="228" spans="1:8" x14ac:dyDescent="0.25">
      <c r="A228" s="98" t="s">
        <v>168</v>
      </c>
    </row>
    <row r="229" spans="1:8" x14ac:dyDescent="0.25">
      <c r="A229" s="98" t="s">
        <v>413</v>
      </c>
      <c r="H229" s="89" t="s">
        <v>201</v>
      </c>
    </row>
    <row r="230" spans="1:8" ht="21" customHeight="1" thickBot="1" x14ac:dyDescent="0.3">
      <c r="A230" s="539" t="s">
        <v>411</v>
      </c>
      <c r="B230" s="539"/>
      <c r="C230" s="539"/>
      <c r="D230" s="539"/>
      <c r="E230" s="539"/>
      <c r="F230" s="539"/>
      <c r="G230" s="539"/>
      <c r="H230" s="539"/>
    </row>
    <row r="231" spans="1:8" x14ac:dyDescent="0.25">
      <c r="A231" s="540" t="s">
        <v>12</v>
      </c>
      <c r="B231" s="542" t="s">
        <v>176</v>
      </c>
      <c r="C231" s="92" t="s">
        <v>15</v>
      </c>
      <c r="D231" s="92" t="s">
        <v>15</v>
      </c>
      <c r="E231" s="540" t="s">
        <v>16</v>
      </c>
      <c r="F231" s="542" t="s">
        <v>17</v>
      </c>
      <c r="G231" s="542" t="s">
        <v>18</v>
      </c>
      <c r="H231" s="540" t="s">
        <v>5</v>
      </c>
    </row>
    <row r="232" spans="1:8" ht="21.6" thickBot="1" x14ac:dyDescent="0.3">
      <c r="A232" s="541"/>
      <c r="B232" s="543"/>
      <c r="C232" s="93" t="s">
        <v>21</v>
      </c>
      <c r="D232" s="93" t="s">
        <v>22</v>
      </c>
      <c r="E232" s="541"/>
      <c r="F232" s="543"/>
      <c r="G232" s="543"/>
      <c r="H232" s="541"/>
    </row>
    <row r="233" spans="1:8" ht="21.6" thickBot="1" x14ac:dyDescent="0.3">
      <c r="A233" s="54"/>
      <c r="B233" s="82"/>
      <c r="C233" s="94"/>
      <c r="D233" s="82"/>
      <c r="E233" s="147"/>
      <c r="F233" s="91"/>
      <c r="G233" s="106"/>
      <c r="H233" s="82"/>
    </row>
    <row r="234" spans="1:8" ht="21.6" thickBot="1" x14ac:dyDescent="0.3">
      <c r="A234" s="54"/>
      <c r="B234" s="106"/>
      <c r="C234" s="94"/>
      <c r="D234" s="114"/>
      <c r="E234" s="147"/>
      <c r="F234" s="91"/>
      <c r="G234" s="106"/>
      <c r="H234" s="82"/>
    </row>
    <row r="235" spans="1:8" ht="21.6" thickBot="1" x14ac:dyDescent="0.3">
      <c r="A235" s="54"/>
      <c r="B235" s="106"/>
      <c r="C235" s="94"/>
      <c r="D235" s="114"/>
      <c r="E235" s="147"/>
      <c r="F235" s="91"/>
      <c r="G235" s="106"/>
      <c r="H235" s="82"/>
    </row>
    <row r="236" spans="1:8" ht="21.6" thickBot="1" x14ac:dyDescent="0.3">
      <c r="A236" s="461" t="s">
        <v>361</v>
      </c>
      <c r="B236" s="462"/>
      <c r="C236" s="544" t="s">
        <v>135</v>
      </c>
      <c r="D236" s="545"/>
      <c r="E236" s="546"/>
      <c r="F236" s="91"/>
      <c r="G236" s="106"/>
      <c r="H236" s="106"/>
    </row>
    <row r="237" spans="1:8" x14ac:dyDescent="0.25">
      <c r="B237" s="98" t="s">
        <v>204</v>
      </c>
    </row>
    <row r="240" spans="1:8" x14ac:dyDescent="0.25">
      <c r="A240" s="98" t="s">
        <v>168</v>
      </c>
    </row>
    <row r="241" spans="1:8" x14ac:dyDescent="0.25">
      <c r="A241" s="98" t="s">
        <v>414</v>
      </c>
      <c r="H241" s="89" t="s">
        <v>200</v>
      </c>
    </row>
    <row r="242" spans="1:8" ht="21" customHeight="1" thickBot="1" x14ac:dyDescent="0.3">
      <c r="A242" s="539" t="s">
        <v>411</v>
      </c>
      <c r="B242" s="539"/>
      <c r="C242" s="539"/>
      <c r="D242" s="539"/>
      <c r="E242" s="539"/>
      <c r="F242" s="539"/>
      <c r="G242" s="539"/>
      <c r="H242" s="539"/>
    </row>
    <row r="243" spans="1:8" x14ac:dyDescent="0.25">
      <c r="A243" s="540" t="s">
        <v>12</v>
      </c>
      <c r="B243" s="542" t="s">
        <v>62</v>
      </c>
      <c r="C243" s="92" t="s">
        <v>15</v>
      </c>
      <c r="D243" s="92" t="s">
        <v>15</v>
      </c>
      <c r="E243" s="540" t="s">
        <v>16</v>
      </c>
      <c r="F243" s="542" t="s">
        <v>17</v>
      </c>
      <c r="G243" s="542" t="s">
        <v>18</v>
      </c>
      <c r="H243" s="540" t="s">
        <v>5</v>
      </c>
    </row>
    <row r="244" spans="1:8" ht="21.6" thickBot="1" x14ac:dyDescent="0.3">
      <c r="A244" s="541"/>
      <c r="B244" s="543"/>
      <c r="C244" s="93" t="s">
        <v>21</v>
      </c>
      <c r="D244" s="93" t="s">
        <v>22</v>
      </c>
      <c r="E244" s="541"/>
      <c r="F244" s="543"/>
      <c r="G244" s="543"/>
      <c r="H244" s="541"/>
    </row>
    <row r="245" spans="1:8" ht="21.6" thickBot="1" x14ac:dyDescent="0.3">
      <c r="A245" s="54"/>
      <c r="B245" s="63" t="s">
        <v>363</v>
      </c>
      <c r="C245" s="63"/>
      <c r="D245" s="63"/>
      <c r="E245" s="112"/>
      <c r="F245" s="146"/>
      <c r="G245" s="106"/>
      <c r="H245" s="106"/>
    </row>
    <row r="246" spans="1:8" ht="24" customHeight="1" thickBot="1" x14ac:dyDescent="0.3">
      <c r="A246" s="54">
        <v>1</v>
      </c>
      <c r="B246" s="113"/>
      <c r="C246" s="63"/>
      <c r="D246" s="63"/>
      <c r="E246" s="112"/>
      <c r="F246" s="146">
        <f>E246*6</f>
        <v>0</v>
      </c>
      <c r="G246" s="106"/>
      <c r="H246" s="54"/>
    </row>
    <row r="247" spans="1:8" ht="21.6" thickBot="1" x14ac:dyDescent="0.3">
      <c r="A247" s="54">
        <v>2</v>
      </c>
      <c r="B247" s="113"/>
      <c r="C247" s="63"/>
      <c r="D247" s="63"/>
      <c r="E247" s="112"/>
      <c r="F247" s="146">
        <f t="shared" ref="F247:F255" si="8">E247*6</f>
        <v>0</v>
      </c>
      <c r="G247" s="106"/>
      <c r="H247" s="54"/>
    </row>
    <row r="248" spans="1:8" ht="21.6" thickBot="1" x14ac:dyDescent="0.3">
      <c r="A248" s="54">
        <v>3</v>
      </c>
      <c r="B248" s="113"/>
      <c r="C248" s="63"/>
      <c r="D248" s="63"/>
      <c r="E248" s="112"/>
      <c r="F248" s="146">
        <f t="shared" si="8"/>
        <v>0</v>
      </c>
      <c r="G248" s="106"/>
      <c r="H248" s="54"/>
    </row>
    <row r="249" spans="1:8" ht="21.6" thickBot="1" x14ac:dyDescent="0.3">
      <c r="A249" s="54"/>
      <c r="B249" s="63" t="s">
        <v>220</v>
      </c>
      <c r="C249" s="63"/>
      <c r="D249" s="63"/>
      <c r="E249" s="112"/>
      <c r="F249" s="146">
        <f t="shared" si="8"/>
        <v>0</v>
      </c>
      <c r="G249" s="106"/>
      <c r="H249" s="54"/>
    </row>
    <row r="250" spans="1:8" ht="21.6" thickBot="1" x14ac:dyDescent="0.3">
      <c r="A250" s="54">
        <v>4</v>
      </c>
      <c r="B250" s="113"/>
      <c r="C250" s="63"/>
      <c r="D250" s="63"/>
      <c r="E250" s="112"/>
      <c r="F250" s="146">
        <f t="shared" si="8"/>
        <v>0</v>
      </c>
      <c r="G250" s="106"/>
      <c r="H250" s="54"/>
    </row>
    <row r="251" spans="1:8" ht="21.6" thickBot="1" x14ac:dyDescent="0.3">
      <c r="A251" s="54">
        <v>5</v>
      </c>
      <c r="B251" s="113"/>
      <c r="C251" s="63"/>
      <c r="D251" s="63"/>
      <c r="E251" s="112"/>
      <c r="F251" s="146">
        <f t="shared" si="8"/>
        <v>0</v>
      </c>
      <c r="G251" s="106"/>
      <c r="H251" s="54"/>
    </row>
    <row r="252" spans="1:8" ht="21.6" thickBot="1" x14ac:dyDescent="0.3">
      <c r="A252" s="54"/>
      <c r="B252" s="82" t="s">
        <v>221</v>
      </c>
      <c r="C252" s="82"/>
      <c r="D252" s="82"/>
      <c r="E252" s="91"/>
      <c r="F252" s="146">
        <f t="shared" si="8"/>
        <v>0</v>
      </c>
      <c r="G252" s="106"/>
      <c r="H252" s="81"/>
    </row>
    <row r="253" spans="1:8" ht="21.6" thickBot="1" x14ac:dyDescent="0.3">
      <c r="A253" s="54">
        <v>6</v>
      </c>
      <c r="B253" s="106"/>
      <c r="C253" s="82"/>
      <c r="D253" s="82"/>
      <c r="E253" s="91"/>
      <c r="F253" s="146">
        <f t="shared" si="8"/>
        <v>0</v>
      </c>
      <c r="G253" s="106"/>
      <c r="H253" s="106"/>
    </row>
    <row r="254" spans="1:8" ht="21.6" thickBot="1" x14ac:dyDescent="0.3">
      <c r="A254" s="54"/>
      <c r="B254" s="82" t="s">
        <v>333</v>
      </c>
      <c r="C254" s="82"/>
      <c r="D254" s="82"/>
      <c r="E254" s="91"/>
      <c r="F254" s="146">
        <f t="shared" si="8"/>
        <v>0</v>
      </c>
      <c r="G254" s="106"/>
      <c r="H254" s="81"/>
    </row>
    <row r="255" spans="1:8" ht="21.6" thickBot="1" x14ac:dyDescent="0.3">
      <c r="A255" s="54">
        <v>7</v>
      </c>
      <c r="B255" s="106"/>
      <c r="C255" s="82"/>
      <c r="D255" s="82"/>
      <c r="E255" s="91"/>
      <c r="F255" s="146">
        <f t="shared" si="8"/>
        <v>0</v>
      </c>
      <c r="G255" s="106"/>
      <c r="H255" s="106"/>
    </row>
    <row r="256" spans="1:8" ht="21.6" thickBot="1" x14ac:dyDescent="0.3">
      <c r="A256" s="461" t="s">
        <v>409</v>
      </c>
      <c r="B256" s="462"/>
      <c r="C256" s="544" t="s">
        <v>135</v>
      </c>
      <c r="D256" s="545"/>
      <c r="E256" s="546"/>
      <c r="F256" s="91">
        <f>SUM(F245:F255)</f>
        <v>0</v>
      </c>
      <c r="G256" s="106"/>
      <c r="H256" s="106"/>
    </row>
    <row r="257" spans="1:8" x14ac:dyDescent="0.25">
      <c r="B257" s="98" t="s">
        <v>203</v>
      </c>
    </row>
    <row r="259" spans="1:8" x14ac:dyDescent="0.25">
      <c r="A259" s="98" t="s">
        <v>168</v>
      </c>
    </row>
    <row r="260" spans="1:8" x14ac:dyDescent="0.25">
      <c r="A260" s="98" t="s">
        <v>414</v>
      </c>
      <c r="H260" s="89" t="s">
        <v>201</v>
      </c>
    </row>
    <row r="261" spans="1:8" ht="21" customHeight="1" thickBot="1" x14ac:dyDescent="0.3">
      <c r="A261" s="539" t="s">
        <v>411</v>
      </c>
      <c r="B261" s="539"/>
      <c r="C261" s="539"/>
      <c r="D261" s="539"/>
      <c r="E261" s="539"/>
      <c r="F261" s="539"/>
      <c r="G261" s="539"/>
      <c r="H261" s="539"/>
    </row>
    <row r="262" spans="1:8" x14ac:dyDescent="0.25">
      <c r="A262" s="540" t="s">
        <v>12</v>
      </c>
      <c r="B262" s="542" t="s">
        <v>176</v>
      </c>
      <c r="C262" s="92" t="s">
        <v>15</v>
      </c>
      <c r="D262" s="92" t="s">
        <v>15</v>
      </c>
      <c r="E262" s="540" t="s">
        <v>16</v>
      </c>
      <c r="F262" s="542" t="s">
        <v>17</v>
      </c>
      <c r="G262" s="542" t="s">
        <v>18</v>
      </c>
      <c r="H262" s="540" t="s">
        <v>5</v>
      </c>
    </row>
    <row r="263" spans="1:8" ht="21.6" thickBot="1" x14ac:dyDescent="0.3">
      <c r="A263" s="541"/>
      <c r="B263" s="543"/>
      <c r="C263" s="93" t="s">
        <v>21</v>
      </c>
      <c r="D263" s="93" t="s">
        <v>22</v>
      </c>
      <c r="E263" s="541"/>
      <c r="F263" s="543"/>
      <c r="G263" s="543"/>
      <c r="H263" s="541"/>
    </row>
    <row r="264" spans="1:8" ht="21.6" thickBot="1" x14ac:dyDescent="0.3">
      <c r="A264" s="54"/>
      <c r="B264" s="82"/>
      <c r="C264" s="94"/>
      <c r="D264" s="82"/>
      <c r="E264" s="147"/>
      <c r="F264" s="91"/>
      <c r="G264" s="106"/>
      <c r="H264" s="82"/>
    </row>
    <row r="265" spans="1:8" ht="21.6" thickBot="1" x14ac:dyDescent="0.3">
      <c r="A265" s="54"/>
      <c r="B265" s="106"/>
      <c r="C265" s="94"/>
      <c r="D265" s="114"/>
      <c r="E265" s="147"/>
      <c r="F265" s="91"/>
      <c r="G265" s="106"/>
      <c r="H265" s="82"/>
    </row>
    <row r="266" spans="1:8" ht="21.6" thickBot="1" x14ac:dyDescent="0.3">
      <c r="A266" s="54"/>
      <c r="B266" s="106"/>
      <c r="C266" s="94"/>
      <c r="D266" s="114"/>
      <c r="E266" s="147"/>
      <c r="F266" s="91"/>
      <c r="G266" s="106"/>
      <c r="H266" s="82"/>
    </row>
    <row r="267" spans="1:8" ht="21.6" thickBot="1" x14ac:dyDescent="0.3">
      <c r="A267" s="461" t="s">
        <v>361</v>
      </c>
      <c r="B267" s="462"/>
      <c r="C267" s="544" t="s">
        <v>135</v>
      </c>
      <c r="D267" s="545"/>
      <c r="E267" s="546"/>
      <c r="F267" s="91"/>
      <c r="G267" s="106"/>
      <c r="H267" s="106"/>
    </row>
    <row r="268" spans="1:8" x14ac:dyDescent="0.25">
      <c r="B268" s="98" t="s">
        <v>204</v>
      </c>
    </row>
    <row r="269" spans="1:8" ht="15" customHeight="1" x14ac:dyDescent="0.25"/>
    <row r="270" spans="1:8" x14ac:dyDescent="0.25">
      <c r="A270" s="98" t="s">
        <v>168</v>
      </c>
    </row>
    <row r="271" spans="1:8" x14ac:dyDescent="0.25">
      <c r="A271" s="98" t="s">
        <v>299</v>
      </c>
      <c r="H271" s="89" t="s">
        <v>200</v>
      </c>
    </row>
    <row r="272" spans="1:8" ht="21" customHeight="1" thickBot="1" x14ac:dyDescent="0.3">
      <c r="A272" s="539" t="s">
        <v>411</v>
      </c>
      <c r="B272" s="539"/>
      <c r="C272" s="539"/>
      <c r="D272" s="539"/>
      <c r="E272" s="539"/>
      <c r="F272" s="539"/>
      <c r="G272" s="539"/>
      <c r="H272" s="539"/>
    </row>
    <row r="273" spans="1:8" x14ac:dyDescent="0.25">
      <c r="A273" s="540" t="s">
        <v>12</v>
      </c>
      <c r="B273" s="542" t="s">
        <v>62</v>
      </c>
      <c r="C273" s="92" t="s">
        <v>15</v>
      </c>
      <c r="D273" s="92" t="s">
        <v>15</v>
      </c>
      <c r="E273" s="540" t="s">
        <v>16</v>
      </c>
      <c r="F273" s="542" t="s">
        <v>17</v>
      </c>
      <c r="G273" s="542" t="s">
        <v>18</v>
      </c>
      <c r="H273" s="540" t="s">
        <v>5</v>
      </c>
    </row>
    <row r="274" spans="1:8" ht="21.6" thickBot="1" x14ac:dyDescent="0.3">
      <c r="A274" s="541"/>
      <c r="B274" s="543"/>
      <c r="C274" s="93" t="s">
        <v>21</v>
      </c>
      <c r="D274" s="93" t="s">
        <v>22</v>
      </c>
      <c r="E274" s="541"/>
      <c r="F274" s="543"/>
      <c r="G274" s="543"/>
      <c r="H274" s="541"/>
    </row>
    <row r="275" spans="1:8" ht="21.6" thickBot="1" x14ac:dyDescent="0.3">
      <c r="A275" s="54"/>
      <c r="B275" s="63" t="s">
        <v>363</v>
      </c>
      <c r="C275" s="63"/>
      <c r="D275" s="63"/>
      <c r="E275" s="112"/>
      <c r="F275" s="146"/>
      <c r="G275" s="106"/>
      <c r="H275" s="106"/>
    </row>
    <row r="276" spans="1:8" ht="24" customHeight="1" thickBot="1" x14ac:dyDescent="0.3">
      <c r="A276" s="54">
        <v>1</v>
      </c>
      <c r="B276" s="113"/>
      <c r="C276" s="63"/>
      <c r="D276" s="63"/>
      <c r="E276" s="112"/>
      <c r="F276" s="146">
        <f>E276*6</f>
        <v>0</v>
      </c>
      <c r="G276" s="106"/>
      <c r="H276" s="54"/>
    </row>
    <row r="277" spans="1:8" ht="21.6" thickBot="1" x14ac:dyDescent="0.3">
      <c r="A277" s="54">
        <v>2</v>
      </c>
      <c r="B277" s="113"/>
      <c r="C277" s="63"/>
      <c r="D277" s="63"/>
      <c r="E277" s="112"/>
      <c r="F277" s="146">
        <f t="shared" ref="F277:F285" si="9">E277*6</f>
        <v>0</v>
      </c>
      <c r="G277" s="106"/>
      <c r="H277" s="54"/>
    </row>
    <row r="278" spans="1:8" ht="21.6" thickBot="1" x14ac:dyDescent="0.3">
      <c r="A278" s="54">
        <v>3</v>
      </c>
      <c r="B278" s="113"/>
      <c r="C278" s="63"/>
      <c r="D278" s="63"/>
      <c r="E278" s="112"/>
      <c r="F278" s="146">
        <f t="shared" si="9"/>
        <v>0</v>
      </c>
      <c r="G278" s="106"/>
      <c r="H278" s="54"/>
    </row>
    <row r="279" spans="1:8" ht="21.6" thickBot="1" x14ac:dyDescent="0.3">
      <c r="A279" s="54"/>
      <c r="B279" s="63" t="s">
        <v>220</v>
      </c>
      <c r="C279" s="63"/>
      <c r="D279" s="63"/>
      <c r="E279" s="112"/>
      <c r="F279" s="146">
        <f t="shared" si="9"/>
        <v>0</v>
      </c>
      <c r="G279" s="106"/>
      <c r="H279" s="54"/>
    </row>
    <row r="280" spans="1:8" ht="21.6" thickBot="1" x14ac:dyDescent="0.3">
      <c r="A280" s="54">
        <v>4</v>
      </c>
      <c r="B280" s="113"/>
      <c r="C280" s="63"/>
      <c r="D280" s="63"/>
      <c r="E280" s="112"/>
      <c r="F280" s="146">
        <f t="shared" si="9"/>
        <v>0</v>
      </c>
      <c r="G280" s="106"/>
      <c r="H280" s="54"/>
    </row>
    <row r="281" spans="1:8" ht="21.6" thickBot="1" x14ac:dyDescent="0.3">
      <c r="A281" s="54">
        <v>5</v>
      </c>
      <c r="B281" s="113"/>
      <c r="C281" s="63"/>
      <c r="D281" s="63"/>
      <c r="E281" s="112"/>
      <c r="F281" s="146">
        <f t="shared" si="9"/>
        <v>0</v>
      </c>
      <c r="G281" s="106"/>
      <c r="H281" s="54"/>
    </row>
    <row r="282" spans="1:8" ht="21.6" thickBot="1" x14ac:dyDescent="0.3">
      <c r="A282" s="54"/>
      <c r="B282" s="82" t="s">
        <v>221</v>
      </c>
      <c r="C282" s="82"/>
      <c r="D282" s="82"/>
      <c r="E282" s="91"/>
      <c r="F282" s="146">
        <f t="shared" si="9"/>
        <v>0</v>
      </c>
      <c r="G282" s="106"/>
      <c r="H282" s="81"/>
    </row>
    <row r="283" spans="1:8" ht="21.6" thickBot="1" x14ac:dyDescent="0.3">
      <c r="A283" s="54">
        <v>6</v>
      </c>
      <c r="B283" s="106"/>
      <c r="C283" s="82"/>
      <c r="D283" s="82"/>
      <c r="E283" s="91"/>
      <c r="F283" s="146">
        <f t="shared" si="9"/>
        <v>0</v>
      </c>
      <c r="G283" s="106"/>
      <c r="H283" s="106"/>
    </row>
    <row r="284" spans="1:8" ht="21.6" thickBot="1" x14ac:dyDescent="0.3">
      <c r="A284" s="54"/>
      <c r="B284" s="82" t="s">
        <v>333</v>
      </c>
      <c r="C284" s="82"/>
      <c r="D284" s="82"/>
      <c r="E284" s="91"/>
      <c r="F284" s="146">
        <f t="shared" si="9"/>
        <v>0</v>
      </c>
      <c r="G284" s="106"/>
      <c r="H284" s="81"/>
    </row>
    <row r="285" spans="1:8" ht="21.6" thickBot="1" x14ac:dyDescent="0.3">
      <c r="A285" s="54">
        <v>7</v>
      </c>
      <c r="B285" s="106"/>
      <c r="C285" s="82"/>
      <c r="D285" s="82"/>
      <c r="E285" s="91"/>
      <c r="F285" s="146">
        <f t="shared" si="9"/>
        <v>0</v>
      </c>
      <c r="G285" s="106"/>
      <c r="H285" s="106"/>
    </row>
    <row r="286" spans="1:8" ht="21.6" thickBot="1" x14ac:dyDescent="0.3">
      <c r="A286" s="461" t="s">
        <v>409</v>
      </c>
      <c r="B286" s="462"/>
      <c r="C286" s="544" t="s">
        <v>135</v>
      </c>
      <c r="D286" s="545"/>
      <c r="E286" s="546"/>
      <c r="F286" s="91">
        <f>SUM(F275:F285)</f>
        <v>0</v>
      </c>
      <c r="G286" s="106"/>
      <c r="H286" s="106"/>
    </row>
    <row r="287" spans="1:8" x14ac:dyDescent="0.25">
      <c r="B287" s="98" t="s">
        <v>203</v>
      </c>
    </row>
    <row r="288" spans="1:8" ht="21" customHeight="1" x14ac:dyDescent="0.25">
      <c r="A288" s="99"/>
      <c r="B288" s="99"/>
      <c r="C288" s="144"/>
      <c r="D288" s="144"/>
      <c r="E288" s="144"/>
      <c r="F288" s="145"/>
    </row>
    <row r="289" spans="1:8" x14ac:dyDescent="0.25">
      <c r="A289" s="98" t="s">
        <v>168</v>
      </c>
    </row>
    <row r="290" spans="1:8" x14ac:dyDescent="0.25">
      <c r="A290" s="98" t="s">
        <v>299</v>
      </c>
      <c r="H290" s="89" t="s">
        <v>201</v>
      </c>
    </row>
    <row r="291" spans="1:8" ht="21" customHeight="1" thickBot="1" x14ac:dyDescent="0.3">
      <c r="A291" s="539" t="s">
        <v>411</v>
      </c>
      <c r="B291" s="539"/>
      <c r="C291" s="539"/>
      <c r="D291" s="539"/>
      <c r="E291" s="539"/>
      <c r="F291" s="539"/>
      <c r="G291" s="539"/>
      <c r="H291" s="539"/>
    </row>
    <row r="292" spans="1:8" x14ac:dyDescent="0.25">
      <c r="A292" s="540" t="s">
        <v>12</v>
      </c>
      <c r="B292" s="542" t="s">
        <v>176</v>
      </c>
      <c r="C292" s="92" t="s">
        <v>15</v>
      </c>
      <c r="D292" s="92" t="s">
        <v>15</v>
      </c>
      <c r="E292" s="540" t="s">
        <v>16</v>
      </c>
      <c r="F292" s="542" t="s">
        <v>17</v>
      </c>
      <c r="G292" s="542" t="s">
        <v>18</v>
      </c>
      <c r="H292" s="540" t="s">
        <v>5</v>
      </c>
    </row>
    <row r="293" spans="1:8" ht="21.6" thickBot="1" x14ac:dyDescent="0.3">
      <c r="A293" s="541"/>
      <c r="B293" s="543"/>
      <c r="C293" s="93" t="s">
        <v>21</v>
      </c>
      <c r="D293" s="93" t="s">
        <v>22</v>
      </c>
      <c r="E293" s="541"/>
      <c r="F293" s="543"/>
      <c r="G293" s="543"/>
      <c r="H293" s="541"/>
    </row>
    <row r="294" spans="1:8" ht="21.6" thickBot="1" x14ac:dyDescent="0.3">
      <c r="A294" s="54"/>
      <c r="B294" s="82"/>
      <c r="C294" s="94"/>
      <c r="D294" s="82"/>
      <c r="E294" s="147"/>
      <c r="F294" s="91"/>
      <c r="G294" s="106"/>
      <c r="H294" s="82"/>
    </row>
    <row r="295" spans="1:8" ht="21.6" thickBot="1" x14ac:dyDescent="0.3">
      <c r="A295" s="54"/>
      <c r="B295" s="106"/>
      <c r="C295" s="94"/>
      <c r="D295" s="114"/>
      <c r="E295" s="147"/>
      <c r="F295" s="91"/>
      <c r="G295" s="106"/>
      <c r="H295" s="82"/>
    </row>
    <row r="296" spans="1:8" ht="21.6" thickBot="1" x14ac:dyDescent="0.3">
      <c r="A296" s="54"/>
      <c r="B296" s="106"/>
      <c r="C296" s="94"/>
      <c r="D296" s="114"/>
      <c r="E296" s="147"/>
      <c r="F296" s="91"/>
      <c r="G296" s="106"/>
      <c r="H296" s="82"/>
    </row>
    <row r="297" spans="1:8" ht="21.6" thickBot="1" x14ac:dyDescent="0.3">
      <c r="A297" s="461" t="s">
        <v>361</v>
      </c>
      <c r="B297" s="462"/>
      <c r="C297" s="544" t="s">
        <v>135</v>
      </c>
      <c r="D297" s="545"/>
      <c r="E297" s="546"/>
      <c r="F297" s="91"/>
      <c r="G297" s="106"/>
      <c r="H297" s="106"/>
    </row>
    <row r="298" spans="1:8" x14ac:dyDescent="0.25">
      <c r="B298" s="98" t="s">
        <v>204</v>
      </c>
    </row>
    <row r="300" spans="1:8" x14ac:dyDescent="0.25">
      <c r="A300" s="98" t="s">
        <v>168</v>
      </c>
    </row>
    <row r="301" spans="1:8" x14ac:dyDescent="0.25">
      <c r="A301" s="98" t="s">
        <v>300</v>
      </c>
      <c r="H301" s="89" t="s">
        <v>200</v>
      </c>
    </row>
    <row r="302" spans="1:8" ht="21" customHeight="1" thickBot="1" x14ac:dyDescent="0.3">
      <c r="A302" s="539" t="s">
        <v>411</v>
      </c>
      <c r="B302" s="539"/>
      <c r="C302" s="539"/>
      <c r="D302" s="539"/>
      <c r="E302" s="539"/>
      <c r="F302" s="539"/>
      <c r="G302" s="539"/>
      <c r="H302" s="539"/>
    </row>
    <row r="303" spans="1:8" x14ac:dyDescent="0.25">
      <c r="A303" s="540" t="s">
        <v>12</v>
      </c>
      <c r="B303" s="542" t="s">
        <v>62</v>
      </c>
      <c r="C303" s="92" t="s">
        <v>15</v>
      </c>
      <c r="D303" s="92" t="s">
        <v>15</v>
      </c>
      <c r="E303" s="540" t="s">
        <v>16</v>
      </c>
      <c r="F303" s="542" t="s">
        <v>17</v>
      </c>
      <c r="G303" s="542" t="s">
        <v>18</v>
      </c>
      <c r="H303" s="540" t="s">
        <v>5</v>
      </c>
    </row>
    <row r="304" spans="1:8" ht="21.6" thickBot="1" x14ac:dyDescent="0.3">
      <c r="A304" s="541"/>
      <c r="B304" s="543"/>
      <c r="C304" s="93" t="s">
        <v>21</v>
      </c>
      <c r="D304" s="93" t="s">
        <v>22</v>
      </c>
      <c r="E304" s="541"/>
      <c r="F304" s="543"/>
      <c r="G304" s="543"/>
      <c r="H304" s="541"/>
    </row>
    <row r="305" spans="1:8" ht="21.6" thickBot="1" x14ac:dyDescent="0.3">
      <c r="A305" s="54"/>
      <c r="B305" s="63" t="s">
        <v>363</v>
      </c>
      <c r="C305" s="63"/>
      <c r="D305" s="63"/>
      <c r="E305" s="112"/>
      <c r="F305" s="146"/>
      <c r="G305" s="106"/>
      <c r="H305" s="106"/>
    </row>
    <row r="306" spans="1:8" ht="24" customHeight="1" thickBot="1" x14ac:dyDescent="0.3">
      <c r="A306" s="54">
        <v>1</v>
      </c>
      <c r="B306" s="113"/>
      <c r="C306" s="63"/>
      <c r="D306" s="63"/>
      <c r="E306" s="112"/>
      <c r="F306" s="146">
        <f>E306*6</f>
        <v>0</v>
      </c>
      <c r="G306" s="106"/>
      <c r="H306" s="54"/>
    </row>
    <row r="307" spans="1:8" ht="21.6" thickBot="1" x14ac:dyDescent="0.3">
      <c r="A307" s="54">
        <v>2</v>
      </c>
      <c r="B307" s="113"/>
      <c r="C307" s="63"/>
      <c r="D307" s="63"/>
      <c r="E307" s="112"/>
      <c r="F307" s="146">
        <f t="shared" ref="F307:F315" si="10">E307*6</f>
        <v>0</v>
      </c>
      <c r="G307" s="106"/>
      <c r="H307" s="54"/>
    </row>
    <row r="308" spans="1:8" ht="21.6" thickBot="1" x14ac:dyDescent="0.3">
      <c r="A308" s="54">
        <v>3</v>
      </c>
      <c r="B308" s="113"/>
      <c r="C308" s="63"/>
      <c r="D308" s="63"/>
      <c r="E308" s="112"/>
      <c r="F308" s="146">
        <f t="shared" si="10"/>
        <v>0</v>
      </c>
      <c r="G308" s="106"/>
      <c r="H308" s="54"/>
    </row>
    <row r="309" spans="1:8" ht="21.6" thickBot="1" x14ac:dyDescent="0.3">
      <c r="A309" s="54"/>
      <c r="B309" s="63" t="s">
        <v>220</v>
      </c>
      <c r="C309" s="63"/>
      <c r="D309" s="63"/>
      <c r="E309" s="112"/>
      <c r="F309" s="146">
        <f t="shared" si="10"/>
        <v>0</v>
      </c>
      <c r="G309" s="106"/>
      <c r="H309" s="54"/>
    </row>
    <row r="310" spans="1:8" ht="21.6" thickBot="1" x14ac:dyDescent="0.3">
      <c r="A310" s="54">
        <v>4</v>
      </c>
      <c r="B310" s="113"/>
      <c r="C310" s="63"/>
      <c r="D310" s="63"/>
      <c r="E310" s="112"/>
      <c r="F310" s="146">
        <f t="shared" si="10"/>
        <v>0</v>
      </c>
      <c r="G310" s="106"/>
      <c r="H310" s="54"/>
    </row>
    <row r="311" spans="1:8" ht="21.6" thickBot="1" x14ac:dyDescent="0.3">
      <c r="A311" s="54">
        <v>5</v>
      </c>
      <c r="B311" s="113"/>
      <c r="C311" s="63"/>
      <c r="D311" s="63"/>
      <c r="E311" s="112"/>
      <c r="F311" s="146">
        <f t="shared" si="10"/>
        <v>0</v>
      </c>
      <c r="G311" s="106"/>
      <c r="H311" s="54"/>
    </row>
    <row r="312" spans="1:8" ht="21.6" thickBot="1" x14ac:dyDescent="0.3">
      <c r="A312" s="54"/>
      <c r="B312" s="82" t="s">
        <v>221</v>
      </c>
      <c r="C312" s="82"/>
      <c r="D312" s="82"/>
      <c r="E312" s="91"/>
      <c r="F312" s="146">
        <f t="shared" si="10"/>
        <v>0</v>
      </c>
      <c r="G312" s="106"/>
      <c r="H312" s="81"/>
    </row>
    <row r="313" spans="1:8" ht="21.6" thickBot="1" x14ac:dyDescent="0.3">
      <c r="A313" s="54">
        <v>6</v>
      </c>
      <c r="B313" s="106"/>
      <c r="C313" s="82"/>
      <c r="D313" s="82"/>
      <c r="E313" s="91"/>
      <c r="F313" s="146">
        <f t="shared" si="10"/>
        <v>0</v>
      </c>
      <c r="G313" s="106"/>
      <c r="H313" s="106"/>
    </row>
    <row r="314" spans="1:8" ht="21.6" thickBot="1" x14ac:dyDescent="0.3">
      <c r="A314" s="54"/>
      <c r="B314" s="82" t="s">
        <v>333</v>
      </c>
      <c r="C314" s="82"/>
      <c r="D314" s="82"/>
      <c r="E314" s="91"/>
      <c r="F314" s="146">
        <f t="shared" si="10"/>
        <v>0</v>
      </c>
      <c r="G314" s="106"/>
      <c r="H314" s="81"/>
    </row>
    <row r="315" spans="1:8" ht="21.6" thickBot="1" x14ac:dyDescent="0.3">
      <c r="A315" s="54">
        <v>7</v>
      </c>
      <c r="B315" s="106"/>
      <c r="C315" s="82"/>
      <c r="D315" s="82"/>
      <c r="E315" s="91"/>
      <c r="F315" s="146">
        <f t="shared" si="10"/>
        <v>0</v>
      </c>
      <c r="G315" s="106"/>
      <c r="H315" s="106"/>
    </row>
    <row r="316" spans="1:8" ht="21.6" thickBot="1" x14ac:dyDescent="0.3">
      <c r="A316" s="461" t="s">
        <v>409</v>
      </c>
      <c r="B316" s="462"/>
      <c r="C316" s="544" t="s">
        <v>135</v>
      </c>
      <c r="D316" s="545"/>
      <c r="E316" s="546"/>
      <c r="F316" s="91">
        <f>SUM(F305:F315)</f>
        <v>0</v>
      </c>
      <c r="G316" s="106"/>
      <c r="H316" s="106"/>
    </row>
    <row r="317" spans="1:8" x14ac:dyDescent="0.25">
      <c r="B317" s="98" t="s">
        <v>203</v>
      </c>
    </row>
    <row r="319" spans="1:8" x14ac:dyDescent="0.25">
      <c r="A319" s="98" t="s">
        <v>168</v>
      </c>
    </row>
    <row r="320" spans="1:8" x14ac:dyDescent="0.25">
      <c r="A320" s="98" t="s">
        <v>300</v>
      </c>
      <c r="H320" s="89" t="s">
        <v>201</v>
      </c>
    </row>
    <row r="321" spans="1:8" ht="21" customHeight="1" thickBot="1" x14ac:dyDescent="0.3">
      <c r="A321" s="539" t="s">
        <v>411</v>
      </c>
      <c r="B321" s="539"/>
      <c r="C321" s="539"/>
      <c r="D321" s="539"/>
      <c r="E321" s="539"/>
      <c r="F321" s="539"/>
      <c r="G321" s="539"/>
      <c r="H321" s="539"/>
    </row>
    <row r="322" spans="1:8" x14ac:dyDescent="0.25">
      <c r="A322" s="540" t="s">
        <v>12</v>
      </c>
      <c r="B322" s="542" t="s">
        <v>176</v>
      </c>
      <c r="C322" s="92" t="s">
        <v>15</v>
      </c>
      <c r="D322" s="92" t="s">
        <v>15</v>
      </c>
      <c r="E322" s="540" t="s">
        <v>16</v>
      </c>
      <c r="F322" s="542" t="s">
        <v>17</v>
      </c>
      <c r="G322" s="542" t="s">
        <v>18</v>
      </c>
      <c r="H322" s="540" t="s">
        <v>5</v>
      </c>
    </row>
    <row r="323" spans="1:8" ht="21.6" thickBot="1" x14ac:dyDescent="0.3">
      <c r="A323" s="541"/>
      <c r="B323" s="543"/>
      <c r="C323" s="93" t="s">
        <v>21</v>
      </c>
      <c r="D323" s="93" t="s">
        <v>22</v>
      </c>
      <c r="E323" s="541"/>
      <c r="F323" s="543"/>
      <c r="G323" s="543"/>
      <c r="H323" s="541"/>
    </row>
    <row r="324" spans="1:8" ht="21.6" thickBot="1" x14ac:dyDescent="0.3">
      <c r="A324" s="54"/>
      <c r="B324" s="82"/>
      <c r="C324" s="94"/>
      <c r="D324" s="82"/>
      <c r="E324" s="147"/>
      <c r="F324" s="91"/>
      <c r="G324" s="106"/>
      <c r="H324" s="82"/>
    </row>
    <row r="325" spans="1:8" ht="21.6" thickBot="1" x14ac:dyDescent="0.3">
      <c r="A325" s="54"/>
      <c r="B325" s="106"/>
      <c r="C325" s="94"/>
      <c r="D325" s="114"/>
      <c r="E325" s="147"/>
      <c r="F325" s="91"/>
      <c r="G325" s="106"/>
      <c r="H325" s="82"/>
    </row>
    <row r="326" spans="1:8" ht="21.6" thickBot="1" x14ac:dyDescent="0.3">
      <c r="A326" s="54"/>
      <c r="B326" s="106"/>
      <c r="C326" s="94"/>
      <c r="D326" s="114"/>
      <c r="E326" s="147"/>
      <c r="F326" s="91"/>
      <c r="G326" s="106"/>
      <c r="H326" s="82"/>
    </row>
    <row r="327" spans="1:8" ht="21.6" thickBot="1" x14ac:dyDescent="0.3">
      <c r="A327" s="461" t="s">
        <v>361</v>
      </c>
      <c r="B327" s="462"/>
      <c r="C327" s="544" t="s">
        <v>135</v>
      </c>
      <c r="D327" s="545"/>
      <c r="E327" s="546"/>
      <c r="F327" s="91"/>
      <c r="G327" s="106"/>
      <c r="H327" s="106"/>
    </row>
    <row r="328" spans="1:8" x14ac:dyDescent="0.25">
      <c r="B328" s="98" t="s">
        <v>204</v>
      </c>
    </row>
    <row r="330" spans="1:8" x14ac:dyDescent="0.25">
      <c r="A330" s="98" t="s">
        <v>168</v>
      </c>
    </row>
    <row r="331" spans="1:8" x14ac:dyDescent="0.25">
      <c r="A331" s="98" t="s">
        <v>301</v>
      </c>
      <c r="H331" s="89" t="s">
        <v>200</v>
      </c>
    </row>
    <row r="332" spans="1:8" ht="21" customHeight="1" thickBot="1" x14ac:dyDescent="0.3">
      <c r="A332" s="539" t="s">
        <v>411</v>
      </c>
      <c r="B332" s="539"/>
      <c r="C332" s="539"/>
      <c r="D332" s="539"/>
      <c r="E332" s="539"/>
      <c r="F332" s="539"/>
      <c r="G332" s="539"/>
      <c r="H332" s="539"/>
    </row>
    <row r="333" spans="1:8" x14ac:dyDescent="0.25">
      <c r="A333" s="540" t="s">
        <v>12</v>
      </c>
      <c r="B333" s="542" t="s">
        <v>62</v>
      </c>
      <c r="C333" s="92" t="s">
        <v>15</v>
      </c>
      <c r="D333" s="92" t="s">
        <v>15</v>
      </c>
      <c r="E333" s="540" t="s">
        <v>16</v>
      </c>
      <c r="F333" s="542" t="s">
        <v>17</v>
      </c>
      <c r="G333" s="542" t="s">
        <v>18</v>
      </c>
      <c r="H333" s="540" t="s">
        <v>5</v>
      </c>
    </row>
    <row r="334" spans="1:8" ht="21.6" thickBot="1" x14ac:dyDescent="0.3">
      <c r="A334" s="541"/>
      <c r="B334" s="543"/>
      <c r="C334" s="93" t="s">
        <v>21</v>
      </c>
      <c r="D334" s="93" t="s">
        <v>22</v>
      </c>
      <c r="E334" s="541"/>
      <c r="F334" s="543"/>
      <c r="G334" s="543"/>
      <c r="H334" s="541"/>
    </row>
    <row r="335" spans="1:8" ht="21.6" thickBot="1" x14ac:dyDescent="0.3">
      <c r="A335" s="54"/>
      <c r="B335" s="63" t="s">
        <v>363</v>
      </c>
      <c r="C335" s="63"/>
      <c r="D335" s="63"/>
      <c r="E335" s="112"/>
      <c r="F335" s="146"/>
      <c r="G335" s="106"/>
      <c r="H335" s="106"/>
    </row>
    <row r="336" spans="1:8" ht="24" customHeight="1" thickBot="1" x14ac:dyDescent="0.3">
      <c r="A336" s="54">
        <v>1</v>
      </c>
      <c r="B336" s="113"/>
      <c r="C336" s="63"/>
      <c r="D336" s="63"/>
      <c r="E336" s="112"/>
      <c r="F336" s="146">
        <f>E336*6</f>
        <v>0</v>
      </c>
      <c r="G336" s="106"/>
      <c r="H336" s="54"/>
    </row>
    <row r="337" spans="1:8" ht="21.6" thickBot="1" x14ac:dyDescent="0.3">
      <c r="A337" s="54">
        <v>2</v>
      </c>
      <c r="B337" s="113"/>
      <c r="C337" s="63"/>
      <c r="D337" s="63"/>
      <c r="E337" s="112"/>
      <c r="F337" s="146">
        <f t="shared" ref="F337:F345" si="11">E337*6</f>
        <v>0</v>
      </c>
      <c r="G337" s="106"/>
      <c r="H337" s="54"/>
    </row>
    <row r="338" spans="1:8" ht="21.6" thickBot="1" x14ac:dyDescent="0.3">
      <c r="A338" s="54">
        <v>3</v>
      </c>
      <c r="B338" s="113"/>
      <c r="C338" s="63"/>
      <c r="D338" s="63"/>
      <c r="E338" s="112"/>
      <c r="F338" s="146">
        <f t="shared" si="11"/>
        <v>0</v>
      </c>
      <c r="G338" s="106"/>
      <c r="H338" s="54"/>
    </row>
    <row r="339" spans="1:8" ht="21.6" thickBot="1" x14ac:dyDescent="0.3">
      <c r="A339" s="54"/>
      <c r="B339" s="63" t="s">
        <v>220</v>
      </c>
      <c r="C339" s="63"/>
      <c r="D339" s="63"/>
      <c r="E339" s="112"/>
      <c r="F339" s="146">
        <f t="shared" si="11"/>
        <v>0</v>
      </c>
      <c r="G339" s="106"/>
      <c r="H339" s="54"/>
    </row>
    <row r="340" spans="1:8" x14ac:dyDescent="0.25">
      <c r="A340" s="54">
        <v>4</v>
      </c>
      <c r="B340" s="113"/>
      <c r="C340" s="63"/>
      <c r="D340" s="63"/>
      <c r="E340" s="112"/>
      <c r="F340" s="146">
        <f t="shared" si="11"/>
        <v>0</v>
      </c>
      <c r="G340" s="106"/>
      <c r="H340" s="54"/>
    </row>
    <row r="341" spans="1:8" ht="21.6" thickBot="1" x14ac:dyDescent="0.3">
      <c r="A341" s="54">
        <v>5</v>
      </c>
      <c r="B341" s="113"/>
      <c r="C341" s="63"/>
      <c r="D341" s="63"/>
      <c r="E341" s="112"/>
      <c r="F341" s="146">
        <f t="shared" si="11"/>
        <v>0</v>
      </c>
      <c r="G341" s="106"/>
      <c r="H341" s="54"/>
    </row>
    <row r="342" spans="1:8" ht="21.6" thickBot="1" x14ac:dyDescent="0.3">
      <c r="A342" s="54"/>
      <c r="B342" s="82" t="s">
        <v>221</v>
      </c>
      <c r="C342" s="82"/>
      <c r="D342" s="82"/>
      <c r="E342" s="91"/>
      <c r="F342" s="146">
        <f t="shared" si="11"/>
        <v>0</v>
      </c>
      <c r="G342" s="106"/>
      <c r="H342" s="81"/>
    </row>
    <row r="343" spans="1:8" ht="21.6" thickBot="1" x14ac:dyDescent="0.3">
      <c r="A343" s="54">
        <v>6</v>
      </c>
      <c r="B343" s="106"/>
      <c r="C343" s="82"/>
      <c r="D343" s="82"/>
      <c r="E343" s="91"/>
      <c r="F343" s="146">
        <f t="shared" si="11"/>
        <v>0</v>
      </c>
      <c r="G343" s="106"/>
      <c r="H343" s="106"/>
    </row>
    <row r="344" spans="1:8" ht="21.6" thickBot="1" x14ac:dyDescent="0.3">
      <c r="A344" s="54"/>
      <c r="B344" s="82" t="s">
        <v>333</v>
      </c>
      <c r="C344" s="82"/>
      <c r="D344" s="82"/>
      <c r="E344" s="91"/>
      <c r="F344" s="146">
        <f t="shared" si="11"/>
        <v>0</v>
      </c>
      <c r="G344" s="106"/>
      <c r="H344" s="81"/>
    </row>
    <row r="345" spans="1:8" ht="21.6" thickBot="1" x14ac:dyDescent="0.3">
      <c r="A345" s="54">
        <v>7</v>
      </c>
      <c r="B345" s="106"/>
      <c r="C345" s="82"/>
      <c r="D345" s="82"/>
      <c r="E345" s="91"/>
      <c r="F345" s="146">
        <f t="shared" si="11"/>
        <v>0</v>
      </c>
      <c r="G345" s="106"/>
      <c r="H345" s="106"/>
    </row>
    <row r="346" spans="1:8" ht="21.6" thickBot="1" x14ac:dyDescent="0.3">
      <c r="A346" s="461" t="s">
        <v>409</v>
      </c>
      <c r="B346" s="462"/>
      <c r="C346" s="544" t="s">
        <v>135</v>
      </c>
      <c r="D346" s="545"/>
      <c r="E346" s="546"/>
      <c r="F346" s="91">
        <f>SUM(F335:F345)</f>
        <v>0</v>
      </c>
      <c r="G346" s="106"/>
      <c r="H346" s="106"/>
    </row>
    <row r="347" spans="1:8" x14ac:dyDescent="0.25">
      <c r="B347" s="98" t="s">
        <v>203</v>
      </c>
    </row>
    <row r="349" spans="1:8" x14ac:dyDescent="0.25">
      <c r="A349" s="98" t="s">
        <v>168</v>
      </c>
    </row>
    <row r="350" spans="1:8" x14ac:dyDescent="0.25">
      <c r="A350" s="98" t="s">
        <v>301</v>
      </c>
      <c r="H350" s="89" t="s">
        <v>201</v>
      </c>
    </row>
    <row r="351" spans="1:8" ht="21" customHeight="1" thickBot="1" x14ac:dyDescent="0.3">
      <c r="A351" s="539" t="s">
        <v>411</v>
      </c>
      <c r="B351" s="539"/>
      <c r="C351" s="539"/>
      <c r="D351" s="539"/>
      <c r="E351" s="539"/>
      <c r="F351" s="539"/>
      <c r="G351" s="539"/>
      <c r="H351" s="539"/>
    </row>
    <row r="352" spans="1:8" x14ac:dyDescent="0.25">
      <c r="A352" s="540" t="s">
        <v>12</v>
      </c>
      <c r="B352" s="542" t="s">
        <v>176</v>
      </c>
      <c r="C352" s="92" t="s">
        <v>15</v>
      </c>
      <c r="D352" s="92" t="s">
        <v>15</v>
      </c>
      <c r="E352" s="540" t="s">
        <v>16</v>
      </c>
      <c r="F352" s="542" t="s">
        <v>17</v>
      </c>
      <c r="G352" s="542" t="s">
        <v>18</v>
      </c>
      <c r="H352" s="540" t="s">
        <v>5</v>
      </c>
    </row>
    <row r="353" spans="1:8" ht="21.6" thickBot="1" x14ac:dyDescent="0.3">
      <c r="A353" s="541"/>
      <c r="B353" s="543"/>
      <c r="C353" s="93" t="s">
        <v>21</v>
      </c>
      <c r="D353" s="93" t="s">
        <v>22</v>
      </c>
      <c r="E353" s="541"/>
      <c r="F353" s="543"/>
      <c r="G353" s="543"/>
      <c r="H353" s="541"/>
    </row>
    <row r="354" spans="1:8" ht="21.6" thickBot="1" x14ac:dyDescent="0.3">
      <c r="A354" s="54"/>
      <c r="B354" s="82"/>
      <c r="C354" s="94"/>
      <c r="D354" s="82"/>
      <c r="E354" s="147"/>
      <c r="F354" s="91"/>
      <c r="G354" s="106"/>
      <c r="H354" s="82"/>
    </row>
    <row r="355" spans="1:8" ht="21.6" thickBot="1" x14ac:dyDescent="0.3">
      <c r="A355" s="54"/>
      <c r="B355" s="106"/>
      <c r="C355" s="94"/>
      <c r="D355" s="114"/>
      <c r="E355" s="147"/>
      <c r="F355" s="91"/>
      <c r="G355" s="106"/>
      <c r="H355" s="82"/>
    </row>
    <row r="356" spans="1:8" ht="21.6" thickBot="1" x14ac:dyDescent="0.3">
      <c r="A356" s="54"/>
      <c r="B356" s="106"/>
      <c r="C356" s="94"/>
      <c r="D356" s="114"/>
      <c r="E356" s="147"/>
      <c r="F356" s="91"/>
      <c r="G356" s="106"/>
      <c r="H356" s="82"/>
    </row>
    <row r="357" spans="1:8" ht="21.6" thickBot="1" x14ac:dyDescent="0.3">
      <c r="A357" s="461" t="s">
        <v>361</v>
      </c>
      <c r="B357" s="462"/>
      <c r="C357" s="544" t="s">
        <v>135</v>
      </c>
      <c r="D357" s="545"/>
      <c r="E357" s="546"/>
      <c r="F357" s="91"/>
      <c r="G357" s="106"/>
      <c r="H357" s="106"/>
    </row>
    <row r="358" spans="1:8" x14ac:dyDescent="0.25">
      <c r="B358" s="98" t="s">
        <v>204</v>
      </c>
    </row>
    <row r="359" spans="1:8" x14ac:dyDescent="0.25">
      <c r="A359" s="98" t="s">
        <v>168</v>
      </c>
    </row>
    <row r="360" spans="1:8" x14ac:dyDescent="0.25">
      <c r="A360" s="98" t="s">
        <v>302</v>
      </c>
      <c r="H360" s="89" t="s">
        <v>200</v>
      </c>
    </row>
    <row r="361" spans="1:8" ht="21" customHeight="1" thickBot="1" x14ac:dyDescent="0.3">
      <c r="A361" s="539" t="s">
        <v>411</v>
      </c>
      <c r="B361" s="539"/>
      <c r="C361" s="539"/>
      <c r="D361" s="539"/>
      <c r="E361" s="539"/>
      <c r="F361" s="539"/>
      <c r="G361" s="539"/>
      <c r="H361" s="539"/>
    </row>
    <row r="362" spans="1:8" x14ac:dyDescent="0.25">
      <c r="A362" s="540" t="s">
        <v>12</v>
      </c>
      <c r="B362" s="542" t="s">
        <v>62</v>
      </c>
      <c r="C362" s="92" t="s">
        <v>15</v>
      </c>
      <c r="D362" s="92" t="s">
        <v>15</v>
      </c>
      <c r="E362" s="540" t="s">
        <v>16</v>
      </c>
      <c r="F362" s="542" t="s">
        <v>17</v>
      </c>
      <c r="G362" s="542" t="s">
        <v>18</v>
      </c>
      <c r="H362" s="540" t="s">
        <v>5</v>
      </c>
    </row>
    <row r="363" spans="1:8" ht="21.6" thickBot="1" x14ac:dyDescent="0.3">
      <c r="A363" s="541"/>
      <c r="B363" s="543"/>
      <c r="C363" s="93" t="s">
        <v>21</v>
      </c>
      <c r="D363" s="93" t="s">
        <v>22</v>
      </c>
      <c r="E363" s="541"/>
      <c r="F363" s="543"/>
      <c r="G363" s="543"/>
      <c r="H363" s="541"/>
    </row>
    <row r="364" spans="1:8" ht="21.6" thickBot="1" x14ac:dyDescent="0.3">
      <c r="A364" s="54"/>
      <c r="B364" s="63" t="s">
        <v>363</v>
      </c>
      <c r="C364" s="63"/>
      <c r="D364" s="63"/>
      <c r="E364" s="112"/>
      <c r="F364" s="146"/>
      <c r="G364" s="106"/>
      <c r="H364" s="106"/>
    </row>
    <row r="365" spans="1:8" ht="24" customHeight="1" thickBot="1" x14ac:dyDescent="0.3">
      <c r="A365" s="54">
        <v>1</v>
      </c>
      <c r="B365" s="113"/>
      <c r="C365" s="63"/>
      <c r="D365" s="63"/>
      <c r="E365" s="112"/>
      <c r="F365" s="146">
        <f>E365*6</f>
        <v>0</v>
      </c>
      <c r="G365" s="106"/>
      <c r="H365" s="54"/>
    </row>
    <row r="366" spans="1:8" ht="21.6" thickBot="1" x14ac:dyDescent="0.3">
      <c r="A366" s="54">
        <v>2</v>
      </c>
      <c r="B366" s="113"/>
      <c r="C366" s="63"/>
      <c r="D366" s="63"/>
      <c r="E366" s="112"/>
      <c r="F366" s="146">
        <f t="shared" ref="F366:F374" si="12">E366*6</f>
        <v>0</v>
      </c>
      <c r="G366" s="106"/>
      <c r="H366" s="54"/>
    </row>
    <row r="367" spans="1:8" ht="21.6" thickBot="1" x14ac:dyDescent="0.3">
      <c r="A367" s="54">
        <v>3</v>
      </c>
      <c r="B367" s="113"/>
      <c r="C367" s="63"/>
      <c r="D367" s="63"/>
      <c r="E367" s="112"/>
      <c r="F367" s="146">
        <f t="shared" si="12"/>
        <v>0</v>
      </c>
      <c r="G367" s="106"/>
      <c r="H367" s="54"/>
    </row>
    <row r="368" spans="1:8" ht="21.6" thickBot="1" x14ac:dyDescent="0.3">
      <c r="A368" s="54"/>
      <c r="B368" s="63" t="s">
        <v>220</v>
      </c>
      <c r="C368" s="63"/>
      <c r="D368" s="63"/>
      <c r="E368" s="112"/>
      <c r="F368" s="146">
        <f t="shared" si="12"/>
        <v>0</v>
      </c>
      <c r="G368" s="106"/>
      <c r="H368" s="54"/>
    </row>
    <row r="369" spans="1:8" ht="21.6" thickBot="1" x14ac:dyDescent="0.3">
      <c r="A369" s="54">
        <v>4</v>
      </c>
      <c r="B369" s="113"/>
      <c r="C369" s="63"/>
      <c r="D369" s="63"/>
      <c r="E369" s="112"/>
      <c r="F369" s="146">
        <f t="shared" si="12"/>
        <v>0</v>
      </c>
      <c r="G369" s="106"/>
      <c r="H369" s="54"/>
    </row>
    <row r="370" spans="1:8" ht="21.6" thickBot="1" x14ac:dyDescent="0.3">
      <c r="A370" s="54">
        <v>5</v>
      </c>
      <c r="B370" s="113"/>
      <c r="C370" s="63"/>
      <c r="D370" s="63"/>
      <c r="E370" s="112"/>
      <c r="F370" s="146">
        <f t="shared" si="12"/>
        <v>0</v>
      </c>
      <c r="G370" s="106"/>
      <c r="H370" s="54"/>
    </row>
    <row r="371" spans="1:8" ht="21.6" thickBot="1" x14ac:dyDescent="0.3">
      <c r="A371" s="54"/>
      <c r="B371" s="82" t="s">
        <v>221</v>
      </c>
      <c r="C371" s="82"/>
      <c r="D371" s="82"/>
      <c r="E371" s="91"/>
      <c r="F371" s="146">
        <f t="shared" si="12"/>
        <v>0</v>
      </c>
      <c r="G371" s="106"/>
      <c r="H371" s="81"/>
    </row>
    <row r="372" spans="1:8" ht="21.6" thickBot="1" x14ac:dyDescent="0.3">
      <c r="A372" s="54">
        <v>6</v>
      </c>
      <c r="B372" s="106"/>
      <c r="C372" s="82"/>
      <c r="D372" s="82"/>
      <c r="E372" s="91"/>
      <c r="F372" s="146">
        <f t="shared" si="12"/>
        <v>0</v>
      </c>
      <c r="G372" s="106"/>
      <c r="H372" s="106"/>
    </row>
    <row r="373" spans="1:8" ht="21.6" thickBot="1" x14ac:dyDescent="0.3">
      <c r="A373" s="54"/>
      <c r="B373" s="82" t="s">
        <v>333</v>
      </c>
      <c r="C373" s="82"/>
      <c r="D373" s="82"/>
      <c r="E373" s="91"/>
      <c r="F373" s="146">
        <f t="shared" si="12"/>
        <v>0</v>
      </c>
      <c r="G373" s="106"/>
      <c r="H373" s="81"/>
    </row>
    <row r="374" spans="1:8" ht="21.6" thickBot="1" x14ac:dyDescent="0.3">
      <c r="A374" s="54">
        <v>7</v>
      </c>
      <c r="B374" s="106"/>
      <c r="C374" s="82"/>
      <c r="D374" s="82"/>
      <c r="E374" s="91"/>
      <c r="F374" s="146">
        <f t="shared" si="12"/>
        <v>0</v>
      </c>
      <c r="G374" s="106"/>
      <c r="H374" s="106"/>
    </row>
    <row r="375" spans="1:8" ht="21.6" thickBot="1" x14ac:dyDescent="0.3">
      <c r="A375" s="461" t="s">
        <v>409</v>
      </c>
      <c r="B375" s="462"/>
      <c r="C375" s="544" t="s">
        <v>135</v>
      </c>
      <c r="D375" s="545"/>
      <c r="E375" s="546"/>
      <c r="F375" s="91">
        <f>SUM(F364:F374)</f>
        <v>0</v>
      </c>
      <c r="G375" s="106"/>
      <c r="H375" s="106"/>
    </row>
    <row r="376" spans="1:8" x14ac:dyDescent="0.25">
      <c r="B376" s="98" t="s">
        <v>203</v>
      </c>
    </row>
    <row r="378" spans="1:8" x14ac:dyDescent="0.25">
      <c r="A378" s="98" t="s">
        <v>168</v>
      </c>
    </row>
    <row r="379" spans="1:8" x14ac:dyDescent="0.25">
      <c r="A379" s="98" t="s">
        <v>302</v>
      </c>
      <c r="H379" s="89" t="s">
        <v>201</v>
      </c>
    </row>
    <row r="380" spans="1:8" ht="21" customHeight="1" thickBot="1" x14ac:dyDescent="0.3">
      <c r="A380" s="539" t="s">
        <v>411</v>
      </c>
      <c r="B380" s="539"/>
      <c r="C380" s="539"/>
      <c r="D380" s="539"/>
      <c r="E380" s="539"/>
      <c r="F380" s="539"/>
      <c r="G380" s="539"/>
      <c r="H380" s="539"/>
    </row>
    <row r="381" spans="1:8" x14ac:dyDescent="0.25">
      <c r="A381" s="540" t="s">
        <v>12</v>
      </c>
      <c r="B381" s="542" t="s">
        <v>176</v>
      </c>
      <c r="C381" s="92" t="s">
        <v>15</v>
      </c>
      <c r="D381" s="92" t="s">
        <v>15</v>
      </c>
      <c r="E381" s="540" t="s">
        <v>16</v>
      </c>
      <c r="F381" s="542" t="s">
        <v>17</v>
      </c>
      <c r="G381" s="542" t="s">
        <v>18</v>
      </c>
      <c r="H381" s="540" t="s">
        <v>5</v>
      </c>
    </row>
    <row r="382" spans="1:8" ht="21.6" thickBot="1" x14ac:dyDescent="0.3">
      <c r="A382" s="541"/>
      <c r="B382" s="543"/>
      <c r="C382" s="93" t="s">
        <v>21</v>
      </c>
      <c r="D382" s="93" t="s">
        <v>22</v>
      </c>
      <c r="E382" s="541"/>
      <c r="F382" s="543"/>
      <c r="G382" s="543"/>
      <c r="H382" s="541"/>
    </row>
    <row r="383" spans="1:8" ht="21.6" thickBot="1" x14ac:dyDescent="0.3">
      <c r="A383" s="54"/>
      <c r="B383" s="82"/>
      <c r="C383" s="94"/>
      <c r="D383" s="82"/>
      <c r="E383" s="147"/>
      <c r="F383" s="91"/>
      <c r="G383" s="106"/>
      <c r="H383" s="82"/>
    </row>
    <row r="384" spans="1:8" ht="21.6" thickBot="1" x14ac:dyDescent="0.3">
      <c r="A384" s="54"/>
      <c r="B384" s="106"/>
      <c r="C384" s="94"/>
      <c r="D384" s="114"/>
      <c r="E384" s="147"/>
      <c r="F384" s="91"/>
      <c r="G384" s="106"/>
      <c r="H384" s="82"/>
    </row>
    <row r="385" spans="1:8" ht="21.6" thickBot="1" x14ac:dyDescent="0.3">
      <c r="A385" s="54"/>
      <c r="B385" s="106"/>
      <c r="C385" s="94"/>
      <c r="D385" s="114"/>
      <c r="E385" s="147"/>
      <c r="F385" s="91"/>
      <c r="G385" s="106"/>
      <c r="H385" s="82"/>
    </row>
    <row r="386" spans="1:8" ht="21.6" thickBot="1" x14ac:dyDescent="0.3">
      <c r="A386" s="461" t="s">
        <v>361</v>
      </c>
      <c r="B386" s="462"/>
      <c r="C386" s="544" t="s">
        <v>135</v>
      </c>
      <c r="D386" s="545"/>
      <c r="E386" s="546"/>
      <c r="F386" s="91"/>
      <c r="G386" s="106"/>
      <c r="H386" s="106"/>
    </row>
    <row r="387" spans="1:8" x14ac:dyDescent="0.25">
      <c r="B387" s="98" t="s">
        <v>204</v>
      </c>
    </row>
    <row r="389" spans="1:8" x14ac:dyDescent="0.25">
      <c r="A389" s="98" t="s">
        <v>168</v>
      </c>
    </row>
    <row r="390" spans="1:8" x14ac:dyDescent="0.25">
      <c r="A390" s="98" t="s">
        <v>353</v>
      </c>
      <c r="H390" s="89" t="s">
        <v>200</v>
      </c>
    </row>
    <row r="391" spans="1:8" ht="21" customHeight="1" thickBot="1" x14ac:dyDescent="0.3">
      <c r="A391" s="539" t="s">
        <v>411</v>
      </c>
      <c r="B391" s="539"/>
      <c r="C391" s="539"/>
      <c r="D391" s="539"/>
      <c r="E391" s="539"/>
      <c r="F391" s="539"/>
      <c r="G391" s="539"/>
      <c r="H391" s="539"/>
    </row>
    <row r="392" spans="1:8" x14ac:dyDescent="0.25">
      <c r="A392" s="540" t="s">
        <v>12</v>
      </c>
      <c r="B392" s="542" t="s">
        <v>62</v>
      </c>
      <c r="C392" s="92" t="s">
        <v>15</v>
      </c>
      <c r="D392" s="92" t="s">
        <v>15</v>
      </c>
      <c r="E392" s="540" t="s">
        <v>16</v>
      </c>
      <c r="F392" s="542" t="s">
        <v>17</v>
      </c>
      <c r="G392" s="542" t="s">
        <v>18</v>
      </c>
      <c r="H392" s="540" t="s">
        <v>5</v>
      </c>
    </row>
    <row r="393" spans="1:8" ht="21.6" thickBot="1" x14ac:dyDescent="0.3">
      <c r="A393" s="541"/>
      <c r="B393" s="543"/>
      <c r="C393" s="93" t="s">
        <v>21</v>
      </c>
      <c r="D393" s="93" t="s">
        <v>22</v>
      </c>
      <c r="E393" s="541"/>
      <c r="F393" s="543"/>
      <c r="G393" s="543"/>
      <c r="H393" s="541"/>
    </row>
    <row r="394" spans="1:8" ht="21.6" thickBot="1" x14ac:dyDescent="0.3">
      <c r="A394" s="54"/>
      <c r="B394" s="63" t="s">
        <v>363</v>
      </c>
      <c r="C394" s="63"/>
      <c r="D394" s="63"/>
      <c r="E394" s="112"/>
      <c r="F394" s="146"/>
      <c r="G394" s="106"/>
      <c r="H394" s="106"/>
    </row>
    <row r="395" spans="1:8" ht="24" customHeight="1" thickBot="1" x14ac:dyDescent="0.3">
      <c r="A395" s="54">
        <v>1</v>
      </c>
      <c r="B395" s="113"/>
      <c r="C395" s="63"/>
      <c r="D395" s="63"/>
      <c r="E395" s="112"/>
      <c r="F395" s="146">
        <f>E395*6</f>
        <v>0</v>
      </c>
      <c r="G395" s="106"/>
      <c r="H395" s="54"/>
    </row>
    <row r="396" spans="1:8" ht="21.6" thickBot="1" x14ac:dyDescent="0.3">
      <c r="A396" s="54">
        <v>2</v>
      </c>
      <c r="B396" s="113"/>
      <c r="C396" s="63"/>
      <c r="D396" s="63"/>
      <c r="E396" s="112"/>
      <c r="F396" s="146">
        <f t="shared" ref="F396:F404" si="13">E396*6</f>
        <v>0</v>
      </c>
      <c r="G396" s="106"/>
      <c r="H396" s="54"/>
    </row>
    <row r="397" spans="1:8" ht="21.6" thickBot="1" x14ac:dyDescent="0.3">
      <c r="A397" s="54">
        <v>3</v>
      </c>
      <c r="B397" s="113"/>
      <c r="C397" s="63"/>
      <c r="D397" s="63"/>
      <c r="E397" s="112"/>
      <c r="F397" s="146">
        <f t="shared" si="13"/>
        <v>0</v>
      </c>
      <c r="G397" s="106"/>
      <c r="H397" s="54"/>
    </row>
    <row r="398" spans="1:8" ht="21.6" thickBot="1" x14ac:dyDescent="0.3">
      <c r="A398" s="54"/>
      <c r="B398" s="63" t="s">
        <v>220</v>
      </c>
      <c r="C398" s="63"/>
      <c r="D398" s="63"/>
      <c r="E398" s="112"/>
      <c r="F398" s="146">
        <f t="shared" si="13"/>
        <v>0</v>
      </c>
      <c r="G398" s="106"/>
      <c r="H398" s="54"/>
    </row>
    <row r="399" spans="1:8" ht="21.6" thickBot="1" x14ac:dyDescent="0.3">
      <c r="A399" s="54">
        <v>4</v>
      </c>
      <c r="B399" s="113"/>
      <c r="C399" s="63"/>
      <c r="D399" s="63"/>
      <c r="E399" s="112"/>
      <c r="F399" s="146">
        <f t="shared" si="13"/>
        <v>0</v>
      </c>
      <c r="G399" s="106"/>
      <c r="H399" s="54"/>
    </row>
    <row r="400" spans="1:8" ht="21.6" thickBot="1" x14ac:dyDescent="0.3">
      <c r="A400" s="54">
        <v>5</v>
      </c>
      <c r="B400" s="113"/>
      <c r="C400" s="63"/>
      <c r="D400" s="63"/>
      <c r="E400" s="112"/>
      <c r="F400" s="146">
        <f t="shared" si="13"/>
        <v>0</v>
      </c>
      <c r="G400" s="106"/>
      <c r="H400" s="54"/>
    </row>
    <row r="401" spans="1:8" ht="21.6" thickBot="1" x14ac:dyDescent="0.3">
      <c r="A401" s="54"/>
      <c r="B401" s="82" t="s">
        <v>221</v>
      </c>
      <c r="C401" s="82"/>
      <c r="D401" s="82"/>
      <c r="E401" s="91"/>
      <c r="F401" s="146">
        <f t="shared" si="13"/>
        <v>0</v>
      </c>
      <c r="G401" s="106"/>
      <c r="H401" s="81"/>
    </row>
    <row r="402" spans="1:8" ht="21.6" thickBot="1" x14ac:dyDescent="0.3">
      <c r="A402" s="54">
        <v>6</v>
      </c>
      <c r="B402" s="106"/>
      <c r="C402" s="82"/>
      <c r="D402" s="82"/>
      <c r="E402" s="91"/>
      <c r="F402" s="146">
        <f t="shared" si="13"/>
        <v>0</v>
      </c>
      <c r="G402" s="106"/>
      <c r="H402" s="106"/>
    </row>
    <row r="403" spans="1:8" ht="21.6" thickBot="1" x14ac:dyDescent="0.3">
      <c r="A403" s="54"/>
      <c r="B403" s="82" t="s">
        <v>333</v>
      </c>
      <c r="C403" s="82"/>
      <c r="D403" s="82"/>
      <c r="E403" s="91"/>
      <c r="F403" s="146">
        <f t="shared" si="13"/>
        <v>0</v>
      </c>
      <c r="G403" s="106"/>
      <c r="H403" s="81"/>
    </row>
    <row r="404" spans="1:8" ht="21.6" thickBot="1" x14ac:dyDescent="0.3">
      <c r="A404" s="54">
        <v>7</v>
      </c>
      <c r="B404" s="106"/>
      <c r="C404" s="82"/>
      <c r="D404" s="82"/>
      <c r="E404" s="91"/>
      <c r="F404" s="146">
        <f t="shared" si="13"/>
        <v>0</v>
      </c>
      <c r="G404" s="106"/>
      <c r="H404" s="106"/>
    </row>
    <row r="405" spans="1:8" ht="21.6" thickBot="1" x14ac:dyDescent="0.3">
      <c r="A405" s="461" t="s">
        <v>409</v>
      </c>
      <c r="B405" s="462"/>
      <c r="C405" s="544" t="s">
        <v>135</v>
      </c>
      <c r="D405" s="545"/>
      <c r="E405" s="546"/>
      <c r="F405" s="91">
        <f>SUM(F394:F404)</f>
        <v>0</v>
      </c>
      <c r="G405" s="106"/>
      <c r="H405" s="106"/>
    </row>
    <row r="406" spans="1:8" x14ac:dyDescent="0.25">
      <c r="B406" s="98" t="s">
        <v>203</v>
      </c>
    </row>
    <row r="407" spans="1:8" x14ac:dyDescent="0.4">
      <c r="A407" s="11"/>
      <c r="B407" s="13"/>
      <c r="C407" s="10"/>
      <c r="D407" s="10"/>
      <c r="E407" s="11"/>
      <c r="F407" s="24"/>
      <c r="G407" s="11"/>
      <c r="H407" s="11"/>
    </row>
    <row r="408" spans="1:8" x14ac:dyDescent="0.25">
      <c r="A408" s="98" t="s">
        <v>168</v>
      </c>
    </row>
    <row r="409" spans="1:8" x14ac:dyDescent="0.25">
      <c r="A409" s="98" t="s">
        <v>353</v>
      </c>
      <c r="H409" s="89" t="s">
        <v>200</v>
      </c>
    </row>
    <row r="410" spans="1:8" ht="21" customHeight="1" thickBot="1" x14ac:dyDescent="0.3">
      <c r="A410" s="539" t="s">
        <v>411</v>
      </c>
      <c r="B410" s="539"/>
      <c r="C410" s="539"/>
      <c r="D410" s="539"/>
      <c r="E410" s="539"/>
      <c r="F410" s="539"/>
      <c r="G410" s="539"/>
      <c r="H410" s="539"/>
    </row>
    <row r="411" spans="1:8" x14ac:dyDescent="0.25">
      <c r="A411" s="540" t="s">
        <v>12</v>
      </c>
      <c r="B411" s="542" t="s">
        <v>176</v>
      </c>
      <c r="C411" s="92" t="s">
        <v>15</v>
      </c>
      <c r="D411" s="92" t="s">
        <v>15</v>
      </c>
      <c r="E411" s="540" t="s">
        <v>16</v>
      </c>
      <c r="F411" s="542" t="s">
        <v>17</v>
      </c>
      <c r="G411" s="542" t="s">
        <v>18</v>
      </c>
      <c r="H411" s="540" t="s">
        <v>5</v>
      </c>
    </row>
    <row r="412" spans="1:8" ht="21.6" thickBot="1" x14ac:dyDescent="0.3">
      <c r="A412" s="541"/>
      <c r="B412" s="543"/>
      <c r="C412" s="93" t="s">
        <v>21</v>
      </c>
      <c r="D412" s="93" t="s">
        <v>22</v>
      </c>
      <c r="E412" s="541"/>
      <c r="F412" s="543"/>
      <c r="G412" s="543"/>
      <c r="H412" s="541"/>
    </row>
    <row r="413" spans="1:8" ht="21.6" thickBot="1" x14ac:dyDescent="0.3">
      <c r="A413" s="54"/>
      <c r="B413" s="82"/>
      <c r="C413" s="94"/>
      <c r="D413" s="82"/>
      <c r="E413" s="147"/>
      <c r="F413" s="91"/>
      <c r="G413" s="106"/>
      <c r="H413" s="82"/>
    </row>
    <row r="414" spans="1:8" ht="21.6" thickBot="1" x14ac:dyDescent="0.3">
      <c r="A414" s="54"/>
      <c r="B414" s="106"/>
      <c r="C414" s="94"/>
      <c r="D414" s="114"/>
      <c r="E414" s="147"/>
      <c r="F414" s="91"/>
      <c r="G414" s="106"/>
      <c r="H414" s="82"/>
    </row>
    <row r="415" spans="1:8" ht="21.6" thickBot="1" x14ac:dyDescent="0.3">
      <c r="A415" s="54"/>
      <c r="B415" s="106"/>
      <c r="C415" s="94"/>
      <c r="D415" s="114"/>
      <c r="E415" s="147"/>
      <c r="F415" s="91"/>
      <c r="G415" s="106"/>
      <c r="H415" s="82"/>
    </row>
    <row r="416" spans="1:8" ht="21.6" thickBot="1" x14ac:dyDescent="0.3">
      <c r="A416" s="461" t="s">
        <v>361</v>
      </c>
      <c r="B416" s="462"/>
      <c r="C416" s="544" t="s">
        <v>135</v>
      </c>
      <c r="D416" s="545"/>
      <c r="E416" s="546"/>
      <c r="F416" s="91"/>
      <c r="G416" s="106"/>
      <c r="H416" s="106"/>
    </row>
    <row r="417" spans="2:2" x14ac:dyDescent="0.25">
      <c r="B417" s="98" t="s">
        <v>204</v>
      </c>
    </row>
  </sheetData>
  <mergeCells count="252">
    <mergeCell ref="A108:B108"/>
    <mergeCell ref="C108:E108"/>
    <mergeCell ref="A4:H4"/>
    <mergeCell ref="A5:A6"/>
    <mergeCell ref="B5:B6"/>
    <mergeCell ref="E5:E6"/>
    <mergeCell ref="F5:F6"/>
    <mergeCell ref="G5:G6"/>
    <mergeCell ref="H5:H6"/>
    <mergeCell ref="B24:B25"/>
    <mergeCell ref="E24:E25"/>
    <mergeCell ref="F24:F25"/>
    <mergeCell ref="G24:G25"/>
    <mergeCell ref="H24:H25"/>
    <mergeCell ref="A29:B29"/>
    <mergeCell ref="C29:E29"/>
    <mergeCell ref="A24:A25"/>
    <mergeCell ref="A18:B18"/>
    <mergeCell ref="C18:E18"/>
    <mergeCell ref="A112:H112"/>
    <mergeCell ref="A113:A114"/>
    <mergeCell ref="B113:B114"/>
    <mergeCell ref="E113:E114"/>
    <mergeCell ref="F113:F114"/>
    <mergeCell ref="G113:G114"/>
    <mergeCell ref="H113:H114"/>
    <mergeCell ref="A118:B118"/>
    <mergeCell ref="C118:E118"/>
    <mergeCell ref="A122:H122"/>
    <mergeCell ref="A123:A124"/>
    <mergeCell ref="B123:B124"/>
    <mergeCell ref="E123:E124"/>
    <mergeCell ref="F123:F124"/>
    <mergeCell ref="G123:G124"/>
    <mergeCell ref="H123:H124"/>
    <mergeCell ref="A136:B136"/>
    <mergeCell ref="C136:E136"/>
    <mergeCell ref="A152:H152"/>
    <mergeCell ref="A153:A154"/>
    <mergeCell ref="B153:B154"/>
    <mergeCell ref="E153:E154"/>
    <mergeCell ref="F153:F154"/>
    <mergeCell ref="G153:G154"/>
    <mergeCell ref="H153:H154"/>
    <mergeCell ref="A166:B166"/>
    <mergeCell ref="C166:E166"/>
    <mergeCell ref="H231:H232"/>
    <mergeCell ref="A236:B236"/>
    <mergeCell ref="C236:E236"/>
    <mergeCell ref="A181:H181"/>
    <mergeCell ref="A182:A183"/>
    <mergeCell ref="B182:B183"/>
    <mergeCell ref="E182:E183"/>
    <mergeCell ref="F182:F183"/>
    <mergeCell ref="G182:G183"/>
    <mergeCell ref="H182:H183"/>
    <mergeCell ref="A195:B195"/>
    <mergeCell ref="C195:E195"/>
    <mergeCell ref="A170:H170"/>
    <mergeCell ref="A171:A172"/>
    <mergeCell ref="B171:B172"/>
    <mergeCell ref="E171:E172"/>
    <mergeCell ref="F171:F172"/>
    <mergeCell ref="G171:G172"/>
    <mergeCell ref="H171:H172"/>
    <mergeCell ref="A176:B176"/>
    <mergeCell ref="C176:E176"/>
    <mergeCell ref="A211:H211"/>
    <mergeCell ref="A212:A213"/>
    <mergeCell ref="B212:B213"/>
    <mergeCell ref="E212:E213"/>
    <mergeCell ref="F212:F213"/>
    <mergeCell ref="G212:G213"/>
    <mergeCell ref="H212:H213"/>
    <mergeCell ref="A225:B225"/>
    <mergeCell ref="C225:E225"/>
    <mergeCell ref="A411:A412"/>
    <mergeCell ref="B411:B412"/>
    <mergeCell ref="E411:E412"/>
    <mergeCell ref="F411:F412"/>
    <mergeCell ref="G411:G412"/>
    <mergeCell ref="H411:H412"/>
    <mergeCell ref="A416:B416"/>
    <mergeCell ref="C416:E416"/>
    <mergeCell ref="A272:H272"/>
    <mergeCell ref="A23:H23"/>
    <mergeCell ref="A36:H36"/>
    <mergeCell ref="A37:A38"/>
    <mergeCell ref="B37:B38"/>
    <mergeCell ref="E37:E38"/>
    <mergeCell ref="F37:F38"/>
    <mergeCell ref="G37:G38"/>
    <mergeCell ref="H37:H38"/>
    <mergeCell ref="A410:H410"/>
    <mergeCell ref="A200:H200"/>
    <mergeCell ref="A201:A202"/>
    <mergeCell ref="B201:B202"/>
    <mergeCell ref="E201:E202"/>
    <mergeCell ref="F201:F202"/>
    <mergeCell ref="G201:G202"/>
    <mergeCell ref="H201:H202"/>
    <mergeCell ref="A206:B206"/>
    <mergeCell ref="C206:E206"/>
    <mergeCell ref="A230:H230"/>
    <mergeCell ref="A231:A232"/>
    <mergeCell ref="B231:B232"/>
    <mergeCell ref="E231:E232"/>
    <mergeCell ref="F231:F232"/>
    <mergeCell ref="G231:G232"/>
    <mergeCell ref="A50:B50"/>
    <mergeCell ref="C50:E50"/>
    <mergeCell ref="A66:H66"/>
    <mergeCell ref="A67:A68"/>
    <mergeCell ref="B67:B68"/>
    <mergeCell ref="E67:E68"/>
    <mergeCell ref="F67:F68"/>
    <mergeCell ref="G67:G68"/>
    <mergeCell ref="H67:H68"/>
    <mergeCell ref="A80:B80"/>
    <mergeCell ref="C80:E80"/>
    <mergeCell ref="A94:H94"/>
    <mergeCell ref="A95:A96"/>
    <mergeCell ref="B95:B96"/>
    <mergeCell ref="E95:E96"/>
    <mergeCell ref="F95:F96"/>
    <mergeCell ref="G95:G96"/>
    <mergeCell ref="H95:H96"/>
    <mergeCell ref="A89:B89"/>
    <mergeCell ref="C89:E89"/>
    <mergeCell ref="A242:H242"/>
    <mergeCell ref="A243:A244"/>
    <mergeCell ref="B243:B244"/>
    <mergeCell ref="E243:E244"/>
    <mergeCell ref="F243:F244"/>
    <mergeCell ref="G243:G244"/>
    <mergeCell ref="H243:H244"/>
    <mergeCell ref="A256:B256"/>
    <mergeCell ref="C256:E256"/>
    <mergeCell ref="A273:A274"/>
    <mergeCell ref="B273:B274"/>
    <mergeCell ref="E273:E274"/>
    <mergeCell ref="F273:F274"/>
    <mergeCell ref="G273:G274"/>
    <mergeCell ref="H273:H274"/>
    <mergeCell ref="A286:B286"/>
    <mergeCell ref="C286:E286"/>
    <mergeCell ref="A302:H302"/>
    <mergeCell ref="A291:H291"/>
    <mergeCell ref="A292:A293"/>
    <mergeCell ref="B292:B293"/>
    <mergeCell ref="E292:E293"/>
    <mergeCell ref="F292:F293"/>
    <mergeCell ref="G292:G293"/>
    <mergeCell ref="H292:H293"/>
    <mergeCell ref="A297:B297"/>
    <mergeCell ref="C297:E297"/>
    <mergeCell ref="A303:A304"/>
    <mergeCell ref="B303:B304"/>
    <mergeCell ref="E303:E304"/>
    <mergeCell ref="F303:F304"/>
    <mergeCell ref="G303:G304"/>
    <mergeCell ref="H303:H304"/>
    <mergeCell ref="A316:B316"/>
    <mergeCell ref="C316:E316"/>
    <mergeCell ref="A332:H332"/>
    <mergeCell ref="A321:H321"/>
    <mergeCell ref="A322:A323"/>
    <mergeCell ref="B322:B323"/>
    <mergeCell ref="E322:E323"/>
    <mergeCell ref="F322:F323"/>
    <mergeCell ref="G322:G323"/>
    <mergeCell ref="H322:H323"/>
    <mergeCell ref="A327:B327"/>
    <mergeCell ref="C327:E327"/>
    <mergeCell ref="A333:A334"/>
    <mergeCell ref="B333:B334"/>
    <mergeCell ref="E333:E334"/>
    <mergeCell ref="F333:F334"/>
    <mergeCell ref="G333:G334"/>
    <mergeCell ref="H333:H334"/>
    <mergeCell ref="A346:B346"/>
    <mergeCell ref="C346:E346"/>
    <mergeCell ref="A361:H361"/>
    <mergeCell ref="A351:H351"/>
    <mergeCell ref="A352:A353"/>
    <mergeCell ref="B352:B353"/>
    <mergeCell ref="E352:E353"/>
    <mergeCell ref="F352:F353"/>
    <mergeCell ref="G352:G353"/>
    <mergeCell ref="H352:H353"/>
    <mergeCell ref="A357:B357"/>
    <mergeCell ref="C357:E357"/>
    <mergeCell ref="A362:A363"/>
    <mergeCell ref="B362:B363"/>
    <mergeCell ref="E362:E363"/>
    <mergeCell ref="F362:F363"/>
    <mergeCell ref="G362:G363"/>
    <mergeCell ref="H362:H363"/>
    <mergeCell ref="A375:B375"/>
    <mergeCell ref="C375:E375"/>
    <mergeCell ref="A391:H391"/>
    <mergeCell ref="A380:H380"/>
    <mergeCell ref="A381:A382"/>
    <mergeCell ref="B381:B382"/>
    <mergeCell ref="E381:E382"/>
    <mergeCell ref="F381:F382"/>
    <mergeCell ref="G381:G382"/>
    <mergeCell ref="H381:H382"/>
    <mergeCell ref="A386:B386"/>
    <mergeCell ref="C386:E386"/>
    <mergeCell ref="A392:A393"/>
    <mergeCell ref="B392:B393"/>
    <mergeCell ref="E392:E393"/>
    <mergeCell ref="F392:F393"/>
    <mergeCell ref="G392:G393"/>
    <mergeCell ref="H392:H393"/>
    <mergeCell ref="A405:B405"/>
    <mergeCell ref="C405:E405"/>
    <mergeCell ref="A55:H55"/>
    <mergeCell ref="A56:A57"/>
    <mergeCell ref="B56:B57"/>
    <mergeCell ref="E56:E57"/>
    <mergeCell ref="F56:F57"/>
    <mergeCell ref="G56:G57"/>
    <mergeCell ref="H56:H57"/>
    <mergeCell ref="A61:B61"/>
    <mergeCell ref="C61:E61"/>
    <mergeCell ref="A83:H83"/>
    <mergeCell ref="A84:A85"/>
    <mergeCell ref="B84:B85"/>
    <mergeCell ref="E84:E85"/>
    <mergeCell ref="F84:F85"/>
    <mergeCell ref="G84:G85"/>
    <mergeCell ref="H84:H85"/>
    <mergeCell ref="A141:H141"/>
    <mergeCell ref="A142:A143"/>
    <mergeCell ref="B142:B143"/>
    <mergeCell ref="E142:E143"/>
    <mergeCell ref="F142:F143"/>
    <mergeCell ref="G142:G143"/>
    <mergeCell ref="H142:H143"/>
    <mergeCell ref="A147:B147"/>
    <mergeCell ref="C147:E147"/>
    <mergeCell ref="A261:H261"/>
    <mergeCell ref="A262:A263"/>
    <mergeCell ref="B262:B263"/>
    <mergeCell ref="E262:E263"/>
    <mergeCell ref="F262:F263"/>
    <mergeCell ref="G262:G263"/>
    <mergeCell ref="H262:H263"/>
    <mergeCell ref="A267:B267"/>
    <mergeCell ref="C267:E267"/>
  </mergeCells>
  <phoneticPr fontId="2" type="noConversion"/>
  <pageMargins left="0.39370078740157483" right="0.39370078740157483" top="0.59055118110236227" bottom="0.19685039370078741" header="0.51181102362204722" footer="0.11811023622047245"/>
  <pageSetup paperSize="9" scale="8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68"/>
  <sheetViews>
    <sheetView zoomScale="90" zoomScaleNormal="90" workbookViewId="0">
      <selection activeCell="B26" sqref="B26"/>
    </sheetView>
  </sheetViews>
  <sheetFormatPr defaultColWidth="9.109375" defaultRowHeight="21" x14ac:dyDescent="0.4"/>
  <cols>
    <col min="1" max="1" width="55.5546875" style="325" customWidth="1"/>
    <col min="2" max="2" width="36.6640625" style="325" customWidth="1"/>
    <col min="3" max="3" width="30.5546875" style="325" customWidth="1"/>
    <col min="4" max="4" width="39.109375" style="350" customWidth="1"/>
    <col min="5" max="5" width="9.109375" style="293" customWidth="1"/>
    <col min="6" max="7" width="9.109375" style="1"/>
    <col min="8" max="8" width="10.77734375" style="1" customWidth="1"/>
    <col min="9" max="16384" width="9.109375" style="1"/>
  </cols>
  <sheetData>
    <row r="1" spans="1:8" ht="37.799999999999997" customHeight="1" x14ac:dyDescent="0.45">
      <c r="A1" s="442" t="s">
        <v>376</v>
      </c>
      <c r="B1" s="442"/>
      <c r="C1" s="442"/>
      <c r="D1" s="442"/>
      <c r="E1" s="442"/>
    </row>
    <row r="2" spans="1:8" ht="22.5" customHeight="1" x14ac:dyDescent="0.3">
      <c r="A2" s="453" t="s">
        <v>20</v>
      </c>
      <c r="B2" s="453" t="s">
        <v>83</v>
      </c>
      <c r="C2" s="454" t="s">
        <v>379</v>
      </c>
      <c r="D2" s="443" t="s">
        <v>5</v>
      </c>
      <c r="E2" s="443" t="s">
        <v>179</v>
      </c>
    </row>
    <row r="3" spans="1:8" ht="29.25" customHeight="1" x14ac:dyDescent="0.3">
      <c r="A3" s="453"/>
      <c r="B3" s="453"/>
      <c r="C3" s="455"/>
      <c r="D3" s="444"/>
      <c r="E3" s="444"/>
    </row>
    <row r="4" spans="1:8" ht="21.75" customHeight="1" x14ac:dyDescent="0.4">
      <c r="A4" s="296" t="s">
        <v>377</v>
      </c>
      <c r="B4" s="295"/>
      <c r="C4" s="297">
        <f>'ประมาณการรายได้(1)'!K18</f>
        <v>0</v>
      </c>
      <c r="D4" s="298" t="s">
        <v>42</v>
      </c>
      <c r="E4" s="299">
        <v>1</v>
      </c>
    </row>
    <row r="5" spans="1:8" ht="21.75" customHeight="1" x14ac:dyDescent="0.4">
      <c r="A5" s="296" t="s">
        <v>104</v>
      </c>
      <c r="B5" s="295"/>
      <c r="C5" s="297">
        <f>'แผนกันเงินสำรอง(2)'!F20</f>
        <v>0</v>
      </c>
      <c r="D5" s="300" t="s">
        <v>24</v>
      </c>
      <c r="E5" s="301">
        <v>2</v>
      </c>
    </row>
    <row r="6" spans="1:8" ht="21.75" customHeight="1" x14ac:dyDescent="0.4">
      <c r="A6" s="302" t="s">
        <v>187</v>
      </c>
      <c r="B6" s="300" t="s">
        <v>122</v>
      </c>
      <c r="C6" s="297">
        <f>C12+C18+C21+C26+C42</f>
        <v>0</v>
      </c>
      <c r="D6" s="300" t="s">
        <v>116</v>
      </c>
      <c r="E6" s="301"/>
    </row>
    <row r="7" spans="1:8" ht="21.75" customHeight="1" x14ac:dyDescent="0.4">
      <c r="A7" s="303" t="s">
        <v>123</v>
      </c>
      <c r="B7" s="303" t="s">
        <v>149</v>
      </c>
      <c r="C7" s="7">
        <f>'แผนงบดำเนินงาน(5)'!G18</f>
        <v>0</v>
      </c>
      <c r="D7" s="303" t="s">
        <v>25</v>
      </c>
      <c r="E7" s="304" t="s">
        <v>213</v>
      </c>
    </row>
    <row r="8" spans="1:8" ht="21.75" customHeight="1" x14ac:dyDescent="0.4">
      <c r="A8" s="305"/>
      <c r="B8" s="305" t="s">
        <v>73</v>
      </c>
      <c r="C8" s="8">
        <f>'งบดำเนินงาน (7)'!J18</f>
        <v>0</v>
      </c>
      <c r="D8" s="305"/>
      <c r="E8" s="306" t="s">
        <v>214</v>
      </c>
    </row>
    <row r="9" spans="1:8" ht="21.75" customHeight="1" x14ac:dyDescent="0.4">
      <c r="A9" s="305"/>
      <c r="B9" s="305" t="s">
        <v>449</v>
      </c>
      <c r="C9" s="8">
        <f>'งบดำเนินงาน (8)'!H18</f>
        <v>0</v>
      </c>
      <c r="D9" s="305"/>
      <c r="E9" s="306" t="s">
        <v>215</v>
      </c>
    </row>
    <row r="10" spans="1:8" ht="21.75" customHeight="1" x14ac:dyDescent="0.4">
      <c r="A10" s="305"/>
      <c r="B10" s="307" t="s">
        <v>450</v>
      </c>
      <c r="C10" s="8">
        <f>'งบดำเนินงาน (9)'!J18</f>
        <v>0</v>
      </c>
      <c r="D10" s="305"/>
      <c r="E10" s="306" t="s">
        <v>216</v>
      </c>
    </row>
    <row r="11" spans="1:8" ht="21.75" customHeight="1" x14ac:dyDescent="0.4">
      <c r="A11" s="305"/>
      <c r="B11" s="308" t="s">
        <v>451</v>
      </c>
      <c r="C11" s="8">
        <f>'งบดำเนินงาน (10)#'!G18</f>
        <v>0</v>
      </c>
      <c r="D11" s="305"/>
      <c r="E11" s="446" t="s">
        <v>217</v>
      </c>
    </row>
    <row r="12" spans="1:8" ht="21.75" customHeight="1" x14ac:dyDescent="0.5">
      <c r="A12" s="309"/>
      <c r="B12" s="310" t="s">
        <v>117</v>
      </c>
      <c r="C12" s="311">
        <f>SUM(C7:C11)</f>
        <v>0</v>
      </c>
      <c r="D12" s="309"/>
      <c r="E12" s="447"/>
      <c r="H12" s="312"/>
    </row>
    <row r="13" spans="1:8" ht="21.75" customHeight="1" x14ac:dyDescent="0.4">
      <c r="A13" s="313" t="s">
        <v>124</v>
      </c>
      <c r="B13" s="313" t="s">
        <v>452</v>
      </c>
      <c r="C13" s="9">
        <f>'งบบุคลากร(11)'!J20</f>
        <v>0</v>
      </c>
      <c r="D13" s="313" t="s">
        <v>27</v>
      </c>
      <c r="E13" s="314">
        <v>11</v>
      </c>
    </row>
    <row r="14" spans="1:8" ht="21.75" customHeight="1" x14ac:dyDescent="0.4">
      <c r="A14" s="305"/>
      <c r="B14" s="305" t="s">
        <v>453</v>
      </c>
      <c r="C14" s="8">
        <f>'งบบุคลากร (12)'!H19</f>
        <v>0</v>
      </c>
      <c r="D14" s="305"/>
      <c r="E14" s="448">
        <v>12</v>
      </c>
    </row>
    <row r="15" spans="1:8" ht="21.75" customHeight="1" x14ac:dyDescent="0.4">
      <c r="A15" s="305"/>
      <c r="B15" s="305" t="s">
        <v>454</v>
      </c>
      <c r="C15" s="8">
        <f>'งบบุคลากร (12)'!N19</f>
        <v>0</v>
      </c>
      <c r="D15" s="305"/>
      <c r="E15" s="449"/>
    </row>
    <row r="16" spans="1:8" ht="21.75" customHeight="1" x14ac:dyDescent="0.4">
      <c r="A16" s="305"/>
      <c r="B16" s="307" t="s">
        <v>455</v>
      </c>
      <c r="C16" s="8">
        <f>'งบบุคลากร (13)#'!C18</f>
        <v>0</v>
      </c>
      <c r="D16" s="305"/>
      <c r="E16" s="448">
        <v>13</v>
      </c>
    </row>
    <row r="17" spans="1:5" ht="21.75" customHeight="1" x14ac:dyDescent="0.4">
      <c r="A17" s="305"/>
      <c r="B17" s="315" t="s">
        <v>456</v>
      </c>
      <c r="C17" s="8">
        <f>'งบบุคลากร (13)#'!E18</f>
        <v>0</v>
      </c>
      <c r="D17" s="315"/>
      <c r="E17" s="450"/>
    </row>
    <row r="18" spans="1:5" ht="21.75" customHeight="1" x14ac:dyDescent="0.4">
      <c r="A18" s="303"/>
      <c r="B18" s="310" t="s">
        <v>118</v>
      </c>
      <c r="C18" s="316">
        <f>SUM(C13:C17)</f>
        <v>0</v>
      </c>
      <c r="D18" s="317"/>
      <c r="E18" s="451"/>
    </row>
    <row r="19" spans="1:5" ht="21.75" customHeight="1" x14ac:dyDescent="0.4">
      <c r="A19" s="313" t="s">
        <v>125</v>
      </c>
      <c r="B19" s="313" t="s">
        <v>457</v>
      </c>
      <c r="C19" s="9">
        <f>'งบบริหารสินทรัพย(14)#'!O19</f>
        <v>0</v>
      </c>
      <c r="D19" s="313" t="s">
        <v>29</v>
      </c>
      <c r="E19" s="452">
        <v>14</v>
      </c>
    </row>
    <row r="20" spans="1:5" ht="21.75" customHeight="1" x14ac:dyDescent="0.4">
      <c r="A20" s="305"/>
      <c r="B20" s="305" t="s">
        <v>458</v>
      </c>
      <c r="C20" s="8">
        <f>'งบบริหารสินทรัพย(14)#'!P19</f>
        <v>0</v>
      </c>
      <c r="D20" s="305"/>
      <c r="E20" s="450"/>
    </row>
    <row r="21" spans="1:5" ht="21.75" customHeight="1" x14ac:dyDescent="0.4">
      <c r="A21" s="303"/>
      <c r="B21" s="310" t="s">
        <v>119</v>
      </c>
      <c r="C21" s="316">
        <f>SUM(C19:C20)</f>
        <v>0</v>
      </c>
      <c r="D21" s="303"/>
      <c r="E21" s="451"/>
    </row>
    <row r="22" spans="1:5" ht="21.75" customHeight="1" x14ac:dyDescent="0.4">
      <c r="A22" s="313" t="s">
        <v>126</v>
      </c>
      <c r="B22" s="313" t="s">
        <v>459</v>
      </c>
      <c r="C22" s="9">
        <f>'งบลงทุน (15)#'!D19</f>
        <v>0</v>
      </c>
      <c r="D22" s="313" t="s">
        <v>31</v>
      </c>
      <c r="E22" s="314"/>
    </row>
    <row r="23" spans="1:5" ht="21.75" customHeight="1" x14ac:dyDescent="0.4">
      <c r="A23" s="305"/>
      <c r="B23" s="305" t="s">
        <v>460</v>
      </c>
      <c r="C23" s="8">
        <f>'งบลงทุน (15)#'!F19</f>
        <v>0</v>
      </c>
      <c r="D23" s="305"/>
      <c r="E23" s="318"/>
    </row>
    <row r="24" spans="1:5" ht="21.75" customHeight="1" x14ac:dyDescent="0.4">
      <c r="A24" s="305"/>
      <c r="B24" s="305" t="s">
        <v>461</v>
      </c>
      <c r="C24" s="8">
        <f>'งบลงทุน (15)#'!H19</f>
        <v>0</v>
      </c>
      <c r="D24" s="305"/>
      <c r="E24" s="318"/>
    </row>
    <row r="25" spans="1:5" ht="21.75" customHeight="1" x14ac:dyDescent="0.4">
      <c r="A25" s="305"/>
      <c r="B25" s="305" t="s">
        <v>462</v>
      </c>
      <c r="C25" s="8">
        <f>'งบลงทุน (15)#'!J19</f>
        <v>0</v>
      </c>
      <c r="D25" s="305"/>
      <c r="E25" s="318"/>
    </row>
    <row r="26" spans="1:5" ht="21.75" customHeight="1" x14ac:dyDescent="0.4">
      <c r="A26" s="319"/>
      <c r="B26" s="310" t="s">
        <v>120</v>
      </c>
      <c r="C26" s="320">
        <f>SUM(C22:C25)</f>
        <v>0</v>
      </c>
      <c r="D26" s="309"/>
      <c r="E26" s="321">
        <v>15</v>
      </c>
    </row>
    <row r="27" spans="1:5" ht="21.75" customHeight="1" x14ac:dyDescent="0.4">
      <c r="A27" s="322"/>
      <c r="B27" s="323"/>
      <c r="C27" s="324"/>
      <c r="D27" s="325"/>
    </row>
    <row r="28" spans="1:5" ht="21.75" customHeight="1" x14ac:dyDescent="0.4">
      <c r="A28" s="322"/>
      <c r="B28" s="323"/>
      <c r="C28" s="324"/>
      <c r="D28" s="325"/>
    </row>
    <row r="29" spans="1:5" ht="21.75" customHeight="1" x14ac:dyDescent="0.4">
      <c r="A29" s="322"/>
      <c r="B29" s="323"/>
      <c r="C29" s="324"/>
      <c r="D29" s="325"/>
    </row>
    <row r="30" spans="1:5" ht="21.75" customHeight="1" x14ac:dyDescent="0.4">
      <c r="A30" s="322"/>
      <c r="B30" s="323"/>
      <c r="C30" s="324"/>
      <c r="D30" s="325"/>
    </row>
    <row r="31" spans="1:5" ht="21.75" customHeight="1" x14ac:dyDescent="0.4">
      <c r="A31" s="322"/>
      <c r="B31" s="323"/>
      <c r="C31" s="324"/>
      <c r="D31" s="325"/>
    </row>
    <row r="32" spans="1:5" ht="21.75" customHeight="1" x14ac:dyDescent="0.4">
      <c r="A32" s="322"/>
      <c r="B32" s="323"/>
      <c r="C32" s="324"/>
      <c r="D32" s="325"/>
    </row>
    <row r="33" spans="1:5" ht="23.4" x14ac:dyDescent="0.45">
      <c r="A33" s="445" t="s">
        <v>378</v>
      </c>
      <c r="B33" s="442"/>
      <c r="C33" s="442"/>
      <c r="D33" s="442"/>
      <c r="E33" s="442"/>
    </row>
    <row r="34" spans="1:5" ht="21.75" customHeight="1" x14ac:dyDescent="0.3">
      <c r="A34" s="453" t="s">
        <v>20</v>
      </c>
      <c r="B34" s="453" t="s">
        <v>94</v>
      </c>
      <c r="C34" s="454" t="s">
        <v>379</v>
      </c>
      <c r="D34" s="443" t="s">
        <v>5</v>
      </c>
      <c r="E34" s="443" t="s">
        <v>179</v>
      </c>
    </row>
    <row r="35" spans="1:5" ht="21.75" customHeight="1" x14ac:dyDescent="0.3">
      <c r="A35" s="453"/>
      <c r="B35" s="453"/>
      <c r="C35" s="455"/>
      <c r="D35" s="444"/>
      <c r="E35" s="444"/>
    </row>
    <row r="36" spans="1:5" ht="21.75" customHeight="1" x14ac:dyDescent="0.4">
      <c r="A36" s="326" t="s">
        <v>105</v>
      </c>
      <c r="B36" s="327"/>
      <c r="C36" s="328"/>
      <c r="D36" s="329" t="s">
        <v>76</v>
      </c>
      <c r="E36" s="330"/>
    </row>
    <row r="37" spans="1:5" ht="21.75" customHeight="1" x14ac:dyDescent="0.4">
      <c r="A37" s="331" t="s">
        <v>112</v>
      </c>
      <c r="B37" s="332" t="str">
        <f>'สรุปแผนปฏิบัติ ปี 68(16)'!C6</f>
        <v xml:space="preserve"> -</v>
      </c>
      <c r="C37" s="8" t="str">
        <f>'สรุปแผนปฏิบัติ ปี 68(16)'!D6</f>
        <v xml:space="preserve"> -</v>
      </c>
      <c r="D37" s="333"/>
      <c r="E37" s="333"/>
    </row>
    <row r="38" spans="1:5" ht="21.75" customHeight="1" x14ac:dyDescent="0.4">
      <c r="A38" s="331" t="s">
        <v>113</v>
      </c>
      <c r="B38" s="332" t="str">
        <f>'สรุปแผนปฏิบัติ ปี 68(16)'!C8</f>
        <v xml:space="preserve"> -</v>
      </c>
      <c r="C38" s="8" t="str">
        <f>'สรุปแผนปฏิบัติ ปี 68(16)'!D8</f>
        <v xml:space="preserve"> -</v>
      </c>
      <c r="D38" s="333"/>
      <c r="E38" s="333"/>
    </row>
    <row r="39" spans="1:5" ht="21.75" customHeight="1" x14ac:dyDescent="0.4">
      <c r="A39" s="331" t="s">
        <v>114</v>
      </c>
      <c r="B39" s="332" t="str">
        <f>'สรุปแผนปฏิบัติ ปี 68(16)'!C10</f>
        <v xml:space="preserve"> -</v>
      </c>
      <c r="C39" s="8" t="str">
        <f>'สรุปแผนปฏิบัติ ปี 68(16)'!D10</f>
        <v xml:space="preserve"> -</v>
      </c>
      <c r="D39" s="333"/>
      <c r="E39" s="333"/>
    </row>
    <row r="40" spans="1:5" ht="21.75" customHeight="1" x14ac:dyDescent="0.4">
      <c r="A40" s="331" t="s">
        <v>115</v>
      </c>
      <c r="B40" s="332" t="str">
        <f>'สรุปแผนปฏิบัติ ปี 68(16)'!C12</f>
        <v xml:space="preserve"> -</v>
      </c>
      <c r="C40" s="8" t="str">
        <f>'สรุปแผนปฏิบัติ ปี 68(16)'!D12</f>
        <v xml:space="preserve"> -</v>
      </c>
      <c r="D40" s="333"/>
      <c r="E40" s="333"/>
    </row>
    <row r="41" spans="1:5" ht="21.75" customHeight="1" x14ac:dyDescent="0.35">
      <c r="A41" s="331" t="s">
        <v>127</v>
      </c>
      <c r="B41" s="334" t="str">
        <f>'สรุปแผนปฏิบัติ ปี 68(16)'!C14</f>
        <v xml:space="preserve"> -</v>
      </c>
      <c r="C41" s="335" t="str">
        <f>'สรุปแผนปฏิบัติ ปี 68(16)'!D14</f>
        <v xml:space="preserve"> -</v>
      </c>
      <c r="D41" s="331"/>
      <c r="E41" s="334"/>
    </row>
    <row r="42" spans="1:5" ht="21.75" customHeight="1" x14ac:dyDescent="0.35">
      <c r="A42" s="336" t="s">
        <v>121</v>
      </c>
      <c r="B42" s="337">
        <f>SUM(B37:B41)</f>
        <v>0</v>
      </c>
      <c r="C42" s="338">
        <f>SUM(C37:C41)</f>
        <v>0</v>
      </c>
      <c r="D42" s="339"/>
      <c r="E42" s="340">
        <v>16</v>
      </c>
    </row>
    <row r="43" spans="1:5" ht="21.75" customHeight="1" x14ac:dyDescent="0.35">
      <c r="A43" s="341" t="s">
        <v>380</v>
      </c>
      <c r="B43" s="341">
        <v>0</v>
      </c>
      <c r="C43" s="342">
        <f>C5+C6</f>
        <v>0</v>
      </c>
      <c r="D43" s="298"/>
      <c r="E43" s="299"/>
    </row>
    <row r="44" spans="1:5" ht="21.75" customHeight="1" x14ac:dyDescent="0.35">
      <c r="A44" s="341" t="s">
        <v>107</v>
      </c>
      <c r="B44" s="341" t="s">
        <v>108</v>
      </c>
      <c r="C44" s="342">
        <f>C4-C43</f>
        <v>0</v>
      </c>
      <c r="D44" s="298"/>
      <c r="E44" s="299"/>
    </row>
    <row r="45" spans="1:5" ht="18" x14ac:dyDescent="0.35">
      <c r="A45" s="343"/>
      <c r="B45" s="343"/>
      <c r="C45" s="343"/>
      <c r="D45" s="344"/>
    </row>
    <row r="46" spans="1:5" ht="18" x14ac:dyDescent="0.35">
      <c r="A46" s="343"/>
      <c r="B46" s="343"/>
      <c r="C46" s="345"/>
      <c r="D46" s="344"/>
    </row>
    <row r="47" spans="1:5" x14ac:dyDescent="0.4">
      <c r="A47" s="325" t="s">
        <v>36</v>
      </c>
      <c r="D47" s="325"/>
    </row>
    <row r="48" spans="1:5" x14ac:dyDescent="0.4">
      <c r="C48" s="346"/>
      <c r="D48" s="325"/>
    </row>
    <row r="49" spans="1:4" x14ac:dyDescent="0.4">
      <c r="D49" s="325"/>
    </row>
    <row r="50" spans="1:4" x14ac:dyDescent="0.4">
      <c r="A50" s="325" t="s">
        <v>35</v>
      </c>
      <c r="B50" s="325" t="s">
        <v>133</v>
      </c>
      <c r="C50" s="457" t="s">
        <v>134</v>
      </c>
      <c r="D50" s="457"/>
    </row>
    <row r="51" spans="1:4" x14ac:dyDescent="0.4">
      <c r="A51" s="325" t="s">
        <v>341</v>
      </c>
      <c r="C51" s="456"/>
      <c r="D51" s="456"/>
    </row>
    <row r="52" spans="1:4" x14ac:dyDescent="0.4">
      <c r="A52" s="325" t="s">
        <v>340</v>
      </c>
      <c r="C52" s="456"/>
      <c r="D52" s="456"/>
    </row>
    <row r="53" spans="1:4" x14ac:dyDescent="0.4">
      <c r="C53" s="456"/>
      <c r="D53" s="456"/>
    </row>
    <row r="54" spans="1:4" x14ac:dyDescent="0.4">
      <c r="B54" s="347"/>
      <c r="D54" s="348"/>
    </row>
    <row r="55" spans="1:4" x14ac:dyDescent="0.4">
      <c r="B55" s="344"/>
      <c r="C55" s="344"/>
      <c r="D55" s="344"/>
    </row>
    <row r="57" spans="1:4" x14ac:dyDescent="0.4">
      <c r="B57" s="349"/>
      <c r="C57" s="344"/>
    </row>
    <row r="58" spans="1:4" x14ac:dyDescent="0.4">
      <c r="C58" s="10"/>
      <c r="D58" s="1"/>
    </row>
    <row r="59" spans="1:4" x14ac:dyDescent="0.4">
      <c r="C59" s="10"/>
      <c r="D59" s="1"/>
    </row>
    <row r="60" spans="1:4" x14ac:dyDescent="0.4">
      <c r="C60" s="10"/>
      <c r="D60" s="1"/>
    </row>
    <row r="61" spans="1:4" x14ac:dyDescent="0.4">
      <c r="C61" s="10"/>
      <c r="D61" s="1"/>
    </row>
    <row r="62" spans="1:4" x14ac:dyDescent="0.4">
      <c r="C62" s="10"/>
      <c r="D62" s="1"/>
    </row>
    <row r="63" spans="1:4" x14ac:dyDescent="0.4">
      <c r="C63" s="10"/>
      <c r="D63" s="1"/>
    </row>
    <row r="64" spans="1:4" x14ac:dyDescent="0.4">
      <c r="C64" s="10"/>
      <c r="D64" s="1"/>
    </row>
    <row r="65" spans="3:4" x14ac:dyDescent="0.4">
      <c r="C65" s="10"/>
      <c r="D65" s="1"/>
    </row>
    <row r="67" spans="3:4" x14ac:dyDescent="0.4">
      <c r="C67" s="351" t="s">
        <v>41</v>
      </c>
    </row>
    <row r="68" spans="3:4" x14ac:dyDescent="0.4">
      <c r="C68" s="11" t="s">
        <v>146</v>
      </c>
      <c r="D68" s="11" t="s">
        <v>147</v>
      </c>
    </row>
  </sheetData>
  <mergeCells count="20">
    <mergeCell ref="C53:D53"/>
    <mergeCell ref="A34:A35"/>
    <mergeCell ref="B34:B35"/>
    <mergeCell ref="D34:D35"/>
    <mergeCell ref="C50:D50"/>
    <mergeCell ref="C51:D51"/>
    <mergeCell ref="C52:D52"/>
    <mergeCell ref="C34:C35"/>
    <mergeCell ref="A1:E1"/>
    <mergeCell ref="E34:E35"/>
    <mergeCell ref="A33:E33"/>
    <mergeCell ref="E11:E12"/>
    <mergeCell ref="E14:E15"/>
    <mergeCell ref="E16:E18"/>
    <mergeCell ref="E19:E21"/>
    <mergeCell ref="A2:A3"/>
    <mergeCell ref="B2:B3"/>
    <mergeCell ref="C2:C3"/>
    <mergeCell ref="D2:D3"/>
    <mergeCell ref="E2:E3"/>
  </mergeCells>
  <pageMargins left="0.59055118110236227" right="0.19685039370078741" top="0.59055118110236227" bottom="0.39370078740157483" header="0.31496062992125984" footer="0.31496062992125984"/>
  <pageSetup paperSize="9" scale="80"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/>
  <dimension ref="A2:H154"/>
  <sheetViews>
    <sheetView topLeftCell="A49" zoomScale="71" zoomScaleNormal="71" workbookViewId="0">
      <selection activeCell="A69" sqref="A69"/>
    </sheetView>
  </sheetViews>
  <sheetFormatPr defaultColWidth="9.109375" defaultRowHeight="21" x14ac:dyDescent="0.25"/>
  <cols>
    <col min="1" max="1" width="6.88671875" style="98" customWidth="1"/>
    <col min="2" max="2" width="69.33203125" style="98" customWidth="1"/>
    <col min="3" max="3" width="11.6640625" style="98" customWidth="1"/>
    <col min="4" max="4" width="11.33203125" style="98" customWidth="1"/>
    <col min="5" max="5" width="13.5546875" style="98" customWidth="1"/>
    <col min="6" max="6" width="15.33203125" style="98" customWidth="1"/>
    <col min="7" max="7" width="42.5546875" style="98" customWidth="1"/>
    <col min="8" max="8" width="14" style="98" customWidth="1"/>
    <col min="9" max="16384" width="9.109375" style="98"/>
  </cols>
  <sheetData>
    <row r="2" spans="1:8" x14ac:dyDescent="0.25">
      <c r="A2" s="98" t="s">
        <v>168</v>
      </c>
      <c r="H2" s="89" t="s">
        <v>234</v>
      </c>
    </row>
    <row r="3" spans="1:8" x14ac:dyDescent="0.25">
      <c r="A3" s="98" t="s">
        <v>247</v>
      </c>
    </row>
    <row r="4" spans="1:8" ht="25.5" customHeight="1" thickBot="1" x14ac:dyDescent="0.3">
      <c r="A4" s="104"/>
      <c r="B4" s="104"/>
      <c r="C4" s="539" t="s">
        <v>177</v>
      </c>
      <c r="D4" s="539"/>
      <c r="E4" s="539"/>
      <c r="F4" s="104"/>
      <c r="G4" s="104"/>
    </row>
    <row r="5" spans="1:8" x14ac:dyDescent="0.25">
      <c r="A5" s="463" t="s">
        <v>12</v>
      </c>
      <c r="B5" s="463" t="s">
        <v>178</v>
      </c>
      <c r="C5" s="463" t="s">
        <v>23</v>
      </c>
      <c r="D5" s="86" t="s">
        <v>15</v>
      </c>
      <c r="E5" s="463" t="s">
        <v>16</v>
      </c>
      <c r="F5" s="518" t="s">
        <v>17</v>
      </c>
      <c r="G5" s="518" t="s">
        <v>18</v>
      </c>
      <c r="H5" s="463" t="s">
        <v>5</v>
      </c>
    </row>
    <row r="6" spans="1:8" ht="33.75" customHeight="1" thickBot="1" x14ac:dyDescent="0.3">
      <c r="A6" s="464"/>
      <c r="B6" s="464"/>
      <c r="C6" s="464"/>
      <c r="D6" s="63" t="s">
        <v>19</v>
      </c>
      <c r="E6" s="464"/>
      <c r="F6" s="519"/>
      <c r="G6" s="519"/>
      <c r="H6" s="464"/>
    </row>
    <row r="7" spans="1:8" ht="21.6" thickBot="1" x14ac:dyDescent="0.3">
      <c r="A7" s="82"/>
      <c r="B7" s="106"/>
      <c r="C7" s="82"/>
      <c r="D7" s="86"/>
      <c r="E7" s="108"/>
      <c r="F7" s="109"/>
      <c r="G7" s="107"/>
      <c r="H7" s="82"/>
    </row>
    <row r="8" spans="1:8" ht="21.6" thickBot="1" x14ac:dyDescent="0.3">
      <c r="A8" s="82"/>
      <c r="B8" s="106"/>
      <c r="C8" s="110"/>
      <c r="D8" s="86"/>
      <c r="E8" s="108"/>
      <c r="F8" s="109"/>
      <c r="G8" s="107"/>
      <c r="H8" s="82"/>
    </row>
    <row r="9" spans="1:8" ht="21.6" thickBot="1" x14ac:dyDescent="0.3">
      <c r="A9" s="82"/>
      <c r="B9" s="106"/>
      <c r="C9" s="110"/>
      <c r="D9" s="82"/>
      <c r="E9" s="108"/>
      <c r="F9" s="109"/>
      <c r="G9" s="107"/>
      <c r="H9" s="82"/>
    </row>
    <row r="10" spans="1:8" ht="26.25" customHeight="1" thickBot="1" x14ac:dyDescent="0.3">
      <c r="A10" s="461" t="s">
        <v>367</v>
      </c>
      <c r="B10" s="462"/>
      <c r="C10" s="461" t="s">
        <v>135</v>
      </c>
      <c r="D10" s="513"/>
      <c r="E10" s="462"/>
      <c r="F10" s="105"/>
      <c r="G10" s="106"/>
      <c r="H10" s="106"/>
    </row>
    <row r="11" spans="1:8" x14ac:dyDescent="0.25">
      <c r="B11" s="98" t="s">
        <v>202</v>
      </c>
    </row>
    <row r="12" spans="1:8" x14ac:dyDescent="0.25">
      <c r="A12" s="98" t="s">
        <v>168</v>
      </c>
      <c r="H12" s="89" t="s">
        <v>235</v>
      </c>
    </row>
    <row r="13" spans="1:8" x14ac:dyDescent="0.25">
      <c r="A13" s="98" t="s">
        <v>303</v>
      </c>
    </row>
    <row r="14" spans="1:8" ht="25.5" customHeight="1" thickBot="1" x14ac:dyDescent="0.3">
      <c r="A14" s="104"/>
      <c r="B14" s="104"/>
      <c r="C14" s="539" t="s">
        <v>177</v>
      </c>
      <c r="D14" s="539"/>
      <c r="E14" s="539"/>
      <c r="F14" s="104"/>
      <c r="G14" s="104"/>
    </row>
    <row r="15" spans="1:8" x14ac:dyDescent="0.25">
      <c r="A15" s="463" t="s">
        <v>12</v>
      </c>
      <c r="B15" s="463" t="s">
        <v>178</v>
      </c>
      <c r="C15" s="463" t="s">
        <v>23</v>
      </c>
      <c r="D15" s="86" t="s">
        <v>15</v>
      </c>
      <c r="E15" s="463" t="s">
        <v>16</v>
      </c>
      <c r="F15" s="518" t="s">
        <v>17</v>
      </c>
      <c r="G15" s="518" t="s">
        <v>18</v>
      </c>
      <c r="H15" s="463" t="s">
        <v>5</v>
      </c>
    </row>
    <row r="16" spans="1:8" ht="33.75" customHeight="1" thickBot="1" x14ac:dyDescent="0.3">
      <c r="A16" s="464"/>
      <c r="B16" s="464"/>
      <c r="C16" s="464"/>
      <c r="D16" s="63" t="s">
        <v>19</v>
      </c>
      <c r="E16" s="464"/>
      <c r="F16" s="519"/>
      <c r="G16" s="519"/>
      <c r="H16" s="464"/>
    </row>
    <row r="17" spans="1:8" ht="21.6" thickBot="1" x14ac:dyDescent="0.3">
      <c r="A17" s="82"/>
      <c r="B17" s="106"/>
      <c r="C17" s="82"/>
      <c r="D17" s="86"/>
      <c r="E17" s="108"/>
      <c r="F17" s="109"/>
      <c r="G17" s="107"/>
      <c r="H17" s="82"/>
    </row>
    <row r="18" spans="1:8" ht="21.6" thickBot="1" x14ac:dyDescent="0.3">
      <c r="A18" s="82"/>
      <c r="B18" s="106"/>
      <c r="C18" s="110"/>
      <c r="D18" s="86"/>
      <c r="E18" s="108"/>
      <c r="F18" s="109"/>
      <c r="G18" s="107"/>
      <c r="H18" s="82"/>
    </row>
    <row r="19" spans="1:8" ht="21.6" thickBot="1" x14ac:dyDescent="0.3">
      <c r="A19" s="82"/>
      <c r="B19" s="106"/>
      <c r="C19" s="110"/>
      <c r="D19" s="82"/>
      <c r="E19" s="108"/>
      <c r="F19" s="109"/>
      <c r="G19" s="107"/>
      <c r="H19" s="82"/>
    </row>
    <row r="20" spans="1:8" ht="26.25" customHeight="1" thickBot="1" x14ac:dyDescent="0.3">
      <c r="A20" s="461" t="s">
        <v>367</v>
      </c>
      <c r="B20" s="462"/>
      <c r="C20" s="461" t="s">
        <v>135</v>
      </c>
      <c r="D20" s="513"/>
      <c r="E20" s="462"/>
      <c r="F20" s="105"/>
      <c r="G20" s="106"/>
      <c r="H20" s="106"/>
    </row>
    <row r="21" spans="1:8" x14ac:dyDescent="0.25">
      <c r="B21" s="98" t="s">
        <v>202</v>
      </c>
    </row>
    <row r="23" spans="1:8" x14ac:dyDescent="0.25">
      <c r="A23" s="98" t="s">
        <v>168</v>
      </c>
      <c r="H23" s="89" t="s">
        <v>236</v>
      </c>
    </row>
    <row r="24" spans="1:8" x14ac:dyDescent="0.25">
      <c r="A24" s="98" t="s">
        <v>304</v>
      </c>
    </row>
    <row r="25" spans="1:8" ht="25.5" customHeight="1" thickBot="1" x14ac:dyDescent="0.3">
      <c r="A25" s="104"/>
      <c r="B25" s="104"/>
      <c r="C25" s="539" t="s">
        <v>177</v>
      </c>
      <c r="D25" s="539"/>
      <c r="E25" s="539"/>
      <c r="F25" s="104"/>
      <c r="G25" s="104"/>
    </row>
    <row r="26" spans="1:8" x14ac:dyDescent="0.25">
      <c r="A26" s="463" t="s">
        <v>12</v>
      </c>
      <c r="B26" s="463" t="s">
        <v>178</v>
      </c>
      <c r="C26" s="463" t="s">
        <v>23</v>
      </c>
      <c r="D26" s="86" t="s">
        <v>15</v>
      </c>
      <c r="E26" s="463" t="s">
        <v>16</v>
      </c>
      <c r="F26" s="518" t="s">
        <v>17</v>
      </c>
      <c r="G26" s="518" t="s">
        <v>18</v>
      </c>
      <c r="H26" s="463" t="s">
        <v>5</v>
      </c>
    </row>
    <row r="27" spans="1:8" ht="33.75" customHeight="1" thickBot="1" x14ac:dyDescent="0.3">
      <c r="A27" s="464"/>
      <c r="B27" s="464"/>
      <c r="C27" s="464"/>
      <c r="D27" s="63" t="s">
        <v>19</v>
      </c>
      <c r="E27" s="464"/>
      <c r="F27" s="519"/>
      <c r="G27" s="519"/>
      <c r="H27" s="464"/>
    </row>
    <row r="28" spans="1:8" ht="21.6" thickBot="1" x14ac:dyDescent="0.3">
      <c r="A28" s="82"/>
      <c r="B28" s="106"/>
      <c r="C28" s="82"/>
      <c r="D28" s="86"/>
      <c r="E28" s="108"/>
      <c r="F28" s="109"/>
      <c r="G28" s="107"/>
      <c r="H28" s="82"/>
    </row>
    <row r="29" spans="1:8" ht="21.6" thickBot="1" x14ac:dyDescent="0.3">
      <c r="A29" s="82"/>
      <c r="B29" s="106"/>
      <c r="C29" s="110"/>
      <c r="D29" s="86"/>
      <c r="E29" s="108"/>
      <c r="F29" s="109"/>
      <c r="G29" s="107"/>
      <c r="H29" s="82"/>
    </row>
    <row r="30" spans="1:8" ht="21.6" thickBot="1" x14ac:dyDescent="0.3">
      <c r="A30" s="82"/>
      <c r="B30" s="106"/>
      <c r="C30" s="110"/>
      <c r="D30" s="82"/>
      <c r="E30" s="108"/>
      <c r="F30" s="109"/>
      <c r="G30" s="107"/>
      <c r="H30" s="82"/>
    </row>
    <row r="31" spans="1:8" ht="26.25" customHeight="1" thickBot="1" x14ac:dyDescent="0.3">
      <c r="A31" s="461" t="s">
        <v>367</v>
      </c>
      <c r="B31" s="462"/>
      <c r="C31" s="461" t="s">
        <v>135</v>
      </c>
      <c r="D31" s="513"/>
      <c r="E31" s="462"/>
      <c r="F31" s="105"/>
      <c r="G31" s="106"/>
      <c r="H31" s="106"/>
    </row>
    <row r="32" spans="1:8" x14ac:dyDescent="0.25">
      <c r="B32" s="98" t="s">
        <v>202</v>
      </c>
    </row>
    <row r="34" spans="1:8" x14ac:dyDescent="0.25">
      <c r="A34" s="98" t="s">
        <v>168</v>
      </c>
      <c r="H34" s="89" t="s">
        <v>237</v>
      </c>
    </row>
    <row r="35" spans="1:8" x14ac:dyDescent="0.25">
      <c r="A35" s="98" t="s">
        <v>305</v>
      </c>
    </row>
    <row r="36" spans="1:8" ht="25.5" customHeight="1" thickBot="1" x14ac:dyDescent="0.3">
      <c r="A36" s="104"/>
      <c r="B36" s="104"/>
      <c r="C36" s="539" t="s">
        <v>177</v>
      </c>
      <c r="D36" s="539"/>
      <c r="E36" s="539"/>
      <c r="F36" s="104"/>
      <c r="G36" s="104"/>
    </row>
    <row r="37" spans="1:8" x14ac:dyDescent="0.25">
      <c r="A37" s="463" t="s">
        <v>12</v>
      </c>
      <c r="B37" s="463" t="s">
        <v>178</v>
      </c>
      <c r="C37" s="463" t="s">
        <v>23</v>
      </c>
      <c r="D37" s="86" t="s">
        <v>15</v>
      </c>
      <c r="E37" s="463" t="s">
        <v>16</v>
      </c>
      <c r="F37" s="518" t="s">
        <v>17</v>
      </c>
      <c r="G37" s="518" t="s">
        <v>18</v>
      </c>
      <c r="H37" s="463" t="s">
        <v>5</v>
      </c>
    </row>
    <row r="38" spans="1:8" ht="33.75" customHeight="1" thickBot="1" x14ac:dyDescent="0.3">
      <c r="A38" s="464"/>
      <c r="B38" s="464"/>
      <c r="C38" s="464"/>
      <c r="D38" s="63" t="s">
        <v>19</v>
      </c>
      <c r="E38" s="464"/>
      <c r="F38" s="519"/>
      <c r="G38" s="519"/>
      <c r="H38" s="464"/>
    </row>
    <row r="39" spans="1:8" ht="21.6" thickBot="1" x14ac:dyDescent="0.3">
      <c r="A39" s="82"/>
      <c r="B39" s="106"/>
      <c r="C39" s="82"/>
      <c r="D39" s="86"/>
      <c r="E39" s="108"/>
      <c r="F39" s="109"/>
      <c r="G39" s="107"/>
      <c r="H39" s="82"/>
    </row>
    <row r="40" spans="1:8" ht="21.6" thickBot="1" x14ac:dyDescent="0.3">
      <c r="A40" s="82"/>
      <c r="B40" s="106"/>
      <c r="C40" s="110"/>
      <c r="D40" s="86"/>
      <c r="E40" s="108"/>
      <c r="F40" s="109"/>
      <c r="G40" s="107"/>
      <c r="H40" s="82"/>
    </row>
    <row r="41" spans="1:8" ht="21.6" thickBot="1" x14ac:dyDescent="0.3">
      <c r="A41" s="82"/>
      <c r="B41" s="106"/>
      <c r="C41" s="110"/>
      <c r="D41" s="82"/>
      <c r="E41" s="108"/>
      <c r="F41" s="109"/>
      <c r="G41" s="107"/>
      <c r="H41" s="82"/>
    </row>
    <row r="42" spans="1:8" ht="26.25" customHeight="1" thickBot="1" x14ac:dyDescent="0.3">
      <c r="A42" s="461" t="s">
        <v>367</v>
      </c>
      <c r="B42" s="462"/>
      <c r="C42" s="461" t="s">
        <v>135</v>
      </c>
      <c r="D42" s="513"/>
      <c r="E42" s="462"/>
      <c r="F42" s="105"/>
      <c r="G42" s="106"/>
      <c r="H42" s="106"/>
    </row>
    <row r="43" spans="1:8" x14ac:dyDescent="0.25">
      <c r="B43" s="98" t="s">
        <v>202</v>
      </c>
    </row>
    <row r="45" spans="1:8" x14ac:dyDescent="0.25">
      <c r="A45" s="98" t="s">
        <v>168</v>
      </c>
      <c r="H45" s="89" t="s">
        <v>238</v>
      </c>
    </row>
    <row r="46" spans="1:8" x14ac:dyDescent="0.25">
      <c r="A46" s="98" t="s">
        <v>306</v>
      </c>
    </row>
    <row r="47" spans="1:8" ht="25.5" customHeight="1" thickBot="1" x14ac:dyDescent="0.3">
      <c r="A47" s="104"/>
      <c r="B47" s="104"/>
      <c r="C47" s="539" t="s">
        <v>177</v>
      </c>
      <c r="D47" s="539"/>
      <c r="E47" s="539"/>
      <c r="F47" s="104"/>
      <c r="G47" s="104"/>
    </row>
    <row r="48" spans="1:8" x14ac:dyDescent="0.25">
      <c r="A48" s="463" t="s">
        <v>12</v>
      </c>
      <c r="B48" s="463" t="s">
        <v>178</v>
      </c>
      <c r="C48" s="463" t="s">
        <v>23</v>
      </c>
      <c r="D48" s="86" t="s">
        <v>15</v>
      </c>
      <c r="E48" s="463" t="s">
        <v>16</v>
      </c>
      <c r="F48" s="518" t="s">
        <v>17</v>
      </c>
      <c r="G48" s="518" t="s">
        <v>18</v>
      </c>
      <c r="H48" s="463" t="s">
        <v>5</v>
      </c>
    </row>
    <row r="49" spans="1:8" ht="33.75" customHeight="1" thickBot="1" x14ac:dyDescent="0.3">
      <c r="A49" s="464"/>
      <c r="B49" s="464"/>
      <c r="C49" s="464"/>
      <c r="D49" s="63" t="s">
        <v>19</v>
      </c>
      <c r="E49" s="464"/>
      <c r="F49" s="519"/>
      <c r="G49" s="519"/>
      <c r="H49" s="464"/>
    </row>
    <row r="50" spans="1:8" ht="21.6" thickBot="1" x14ac:dyDescent="0.3">
      <c r="A50" s="82"/>
      <c r="B50" s="106"/>
      <c r="C50" s="82"/>
      <c r="D50" s="86"/>
      <c r="E50" s="108"/>
      <c r="F50" s="109"/>
      <c r="G50" s="107"/>
      <c r="H50" s="82"/>
    </row>
    <row r="51" spans="1:8" ht="21.6" thickBot="1" x14ac:dyDescent="0.3">
      <c r="A51" s="82"/>
      <c r="B51" s="106"/>
      <c r="C51" s="110"/>
      <c r="D51" s="86"/>
      <c r="E51" s="108"/>
      <c r="F51" s="109"/>
      <c r="G51" s="107"/>
      <c r="H51" s="82"/>
    </row>
    <row r="52" spans="1:8" ht="21.6" thickBot="1" x14ac:dyDescent="0.3">
      <c r="A52" s="82"/>
      <c r="B52" s="106"/>
      <c r="C52" s="110"/>
      <c r="D52" s="82"/>
      <c r="E52" s="108"/>
      <c r="F52" s="109"/>
      <c r="G52" s="107"/>
      <c r="H52" s="82"/>
    </row>
    <row r="53" spans="1:8" ht="26.25" customHeight="1" thickBot="1" x14ac:dyDescent="0.3">
      <c r="A53" s="461" t="s">
        <v>367</v>
      </c>
      <c r="B53" s="462"/>
      <c r="C53" s="461" t="s">
        <v>135</v>
      </c>
      <c r="D53" s="513"/>
      <c r="E53" s="462"/>
      <c r="F53" s="105"/>
      <c r="G53" s="106"/>
      <c r="H53" s="106"/>
    </row>
    <row r="54" spans="1:8" x14ac:dyDescent="0.25">
      <c r="B54" s="98" t="s">
        <v>202</v>
      </c>
    </row>
    <row r="56" spans="1:8" x14ac:dyDescent="0.25">
      <c r="A56" s="98" t="s">
        <v>168</v>
      </c>
      <c r="H56" s="89" t="s">
        <v>239</v>
      </c>
    </row>
    <row r="57" spans="1:8" x14ac:dyDescent="0.25">
      <c r="A57" s="98" t="s">
        <v>307</v>
      </c>
    </row>
    <row r="58" spans="1:8" ht="25.5" customHeight="1" thickBot="1" x14ac:dyDescent="0.3">
      <c r="A58" s="104"/>
      <c r="B58" s="104"/>
      <c r="C58" s="539" t="s">
        <v>177</v>
      </c>
      <c r="D58" s="539"/>
      <c r="E58" s="539"/>
      <c r="F58" s="104"/>
      <c r="G58" s="104"/>
    </row>
    <row r="59" spans="1:8" x14ac:dyDescent="0.25">
      <c r="A59" s="463" t="s">
        <v>12</v>
      </c>
      <c r="B59" s="463" t="s">
        <v>178</v>
      </c>
      <c r="C59" s="463" t="s">
        <v>23</v>
      </c>
      <c r="D59" s="86" t="s">
        <v>15</v>
      </c>
      <c r="E59" s="463" t="s">
        <v>16</v>
      </c>
      <c r="F59" s="518" t="s">
        <v>17</v>
      </c>
      <c r="G59" s="518" t="s">
        <v>18</v>
      </c>
      <c r="H59" s="463" t="s">
        <v>5</v>
      </c>
    </row>
    <row r="60" spans="1:8" ht="33.75" customHeight="1" thickBot="1" x14ac:dyDescent="0.3">
      <c r="A60" s="464"/>
      <c r="B60" s="464"/>
      <c r="C60" s="464"/>
      <c r="D60" s="63" t="s">
        <v>19</v>
      </c>
      <c r="E60" s="464"/>
      <c r="F60" s="519"/>
      <c r="G60" s="519"/>
      <c r="H60" s="464"/>
    </row>
    <row r="61" spans="1:8" ht="21.6" thickBot="1" x14ac:dyDescent="0.3">
      <c r="A61" s="82"/>
      <c r="B61" s="106"/>
      <c r="C61" s="82"/>
      <c r="D61" s="86"/>
      <c r="E61" s="108"/>
      <c r="F61" s="109"/>
      <c r="G61" s="107"/>
      <c r="H61" s="82"/>
    </row>
    <row r="62" spans="1:8" ht="21.6" thickBot="1" x14ac:dyDescent="0.3">
      <c r="A62" s="82"/>
      <c r="B62" s="106"/>
      <c r="C62" s="110"/>
      <c r="D62" s="86"/>
      <c r="E62" s="108"/>
      <c r="F62" s="109"/>
      <c r="G62" s="107"/>
      <c r="H62" s="82"/>
    </row>
    <row r="63" spans="1:8" ht="21.6" thickBot="1" x14ac:dyDescent="0.3">
      <c r="A63" s="82"/>
      <c r="B63" s="106"/>
      <c r="C63" s="110"/>
      <c r="D63" s="82"/>
      <c r="E63" s="108"/>
      <c r="F63" s="109"/>
      <c r="G63" s="107"/>
      <c r="H63" s="82"/>
    </row>
    <row r="64" spans="1:8" ht="26.25" customHeight="1" thickBot="1" x14ac:dyDescent="0.3">
      <c r="A64" s="461" t="s">
        <v>367</v>
      </c>
      <c r="B64" s="462"/>
      <c r="C64" s="461" t="s">
        <v>135</v>
      </c>
      <c r="D64" s="513"/>
      <c r="E64" s="462"/>
      <c r="F64" s="105"/>
      <c r="G64" s="106"/>
      <c r="H64" s="106"/>
    </row>
    <row r="65" spans="1:8" x14ac:dyDescent="0.25">
      <c r="B65" s="98" t="s">
        <v>202</v>
      </c>
    </row>
    <row r="67" spans="1:8" x14ac:dyDescent="0.25">
      <c r="A67" s="98" t="s">
        <v>168</v>
      </c>
      <c r="H67" s="89" t="s">
        <v>240</v>
      </c>
    </row>
    <row r="68" spans="1:8" x14ac:dyDescent="0.25">
      <c r="A68" s="98" t="s">
        <v>438</v>
      </c>
    </row>
    <row r="69" spans="1:8" ht="25.5" customHeight="1" thickBot="1" x14ac:dyDescent="0.3">
      <c r="A69" s="104"/>
      <c r="B69" s="104"/>
      <c r="C69" s="539" t="s">
        <v>177</v>
      </c>
      <c r="D69" s="539"/>
      <c r="E69" s="539"/>
      <c r="F69" s="104"/>
      <c r="G69" s="104"/>
    </row>
    <row r="70" spans="1:8" x14ac:dyDescent="0.25">
      <c r="A70" s="463" t="s">
        <v>12</v>
      </c>
      <c r="B70" s="463" t="s">
        <v>178</v>
      </c>
      <c r="C70" s="463" t="s">
        <v>23</v>
      </c>
      <c r="D70" s="86" t="s">
        <v>15</v>
      </c>
      <c r="E70" s="463" t="s">
        <v>16</v>
      </c>
      <c r="F70" s="518" t="s">
        <v>17</v>
      </c>
      <c r="G70" s="518" t="s">
        <v>18</v>
      </c>
      <c r="H70" s="463" t="s">
        <v>5</v>
      </c>
    </row>
    <row r="71" spans="1:8" ht="33.75" customHeight="1" thickBot="1" x14ac:dyDescent="0.3">
      <c r="A71" s="464"/>
      <c r="B71" s="464"/>
      <c r="C71" s="464"/>
      <c r="D71" s="63" t="s">
        <v>19</v>
      </c>
      <c r="E71" s="464"/>
      <c r="F71" s="519"/>
      <c r="G71" s="519"/>
      <c r="H71" s="464"/>
    </row>
    <row r="72" spans="1:8" ht="21.6" thickBot="1" x14ac:dyDescent="0.3">
      <c r="A72" s="82"/>
      <c r="B72" s="106"/>
      <c r="C72" s="82"/>
      <c r="D72" s="86"/>
      <c r="E72" s="108"/>
      <c r="F72" s="109"/>
      <c r="G72" s="107"/>
      <c r="H72" s="82"/>
    </row>
    <row r="73" spans="1:8" ht="21.6" thickBot="1" x14ac:dyDescent="0.3">
      <c r="A73" s="82"/>
      <c r="B73" s="106"/>
      <c r="C73" s="110"/>
      <c r="D73" s="86"/>
      <c r="E73" s="108"/>
      <c r="F73" s="109"/>
      <c r="G73" s="107"/>
      <c r="H73" s="82"/>
    </row>
    <row r="74" spans="1:8" x14ac:dyDescent="0.25">
      <c r="A74" s="82"/>
      <c r="B74" s="106"/>
      <c r="C74" s="110"/>
      <c r="D74" s="82"/>
      <c r="E74" s="108"/>
      <c r="F74" s="109"/>
      <c r="G74" s="107"/>
      <c r="H74" s="82"/>
    </row>
    <row r="75" spans="1:8" ht="26.25" customHeight="1" thickBot="1" x14ac:dyDescent="0.3">
      <c r="A75" s="461" t="s">
        <v>367</v>
      </c>
      <c r="B75" s="462"/>
      <c r="C75" s="461" t="s">
        <v>135</v>
      </c>
      <c r="D75" s="513"/>
      <c r="E75" s="462"/>
      <c r="F75" s="105"/>
      <c r="G75" s="106"/>
      <c r="H75" s="106"/>
    </row>
    <row r="76" spans="1:8" x14ac:dyDescent="0.25">
      <c r="B76" s="98" t="s">
        <v>202</v>
      </c>
    </row>
    <row r="77" spans="1:8" ht="21.75" customHeight="1" x14ac:dyDescent="0.25"/>
    <row r="78" spans="1:8" x14ac:dyDescent="0.25">
      <c r="A78" s="98" t="s">
        <v>168</v>
      </c>
      <c r="H78" s="89" t="s">
        <v>241</v>
      </c>
    </row>
    <row r="79" spans="1:8" x14ac:dyDescent="0.25">
      <c r="A79" s="98" t="s">
        <v>437</v>
      </c>
    </row>
    <row r="80" spans="1:8" ht="25.5" customHeight="1" thickBot="1" x14ac:dyDescent="0.3">
      <c r="A80" s="104"/>
      <c r="B80" s="104"/>
      <c r="C80" s="539" t="s">
        <v>177</v>
      </c>
      <c r="D80" s="539"/>
      <c r="E80" s="539"/>
      <c r="F80" s="104"/>
      <c r="G80" s="104"/>
    </row>
    <row r="81" spans="1:8" x14ac:dyDescent="0.25">
      <c r="A81" s="463" t="s">
        <v>12</v>
      </c>
      <c r="B81" s="463" t="s">
        <v>178</v>
      </c>
      <c r="C81" s="463" t="s">
        <v>23</v>
      </c>
      <c r="D81" s="86" t="s">
        <v>15</v>
      </c>
      <c r="E81" s="463" t="s">
        <v>16</v>
      </c>
      <c r="F81" s="518" t="s">
        <v>17</v>
      </c>
      <c r="G81" s="518" t="s">
        <v>18</v>
      </c>
      <c r="H81" s="463" t="s">
        <v>5</v>
      </c>
    </row>
    <row r="82" spans="1:8" ht="33.75" customHeight="1" thickBot="1" x14ac:dyDescent="0.3">
      <c r="A82" s="464"/>
      <c r="B82" s="464"/>
      <c r="C82" s="464"/>
      <c r="D82" s="63" t="s">
        <v>19</v>
      </c>
      <c r="E82" s="464"/>
      <c r="F82" s="519"/>
      <c r="G82" s="519"/>
      <c r="H82" s="464"/>
    </row>
    <row r="83" spans="1:8" ht="21.6" thickBot="1" x14ac:dyDescent="0.3">
      <c r="A83" s="82"/>
      <c r="B83" s="106"/>
      <c r="C83" s="82"/>
      <c r="D83" s="86"/>
      <c r="E83" s="108"/>
      <c r="F83" s="109"/>
      <c r="G83" s="107"/>
      <c r="H83" s="82"/>
    </row>
    <row r="84" spans="1:8" x14ac:dyDescent="0.25">
      <c r="A84" s="82"/>
      <c r="B84" s="106"/>
      <c r="C84" s="110"/>
      <c r="D84" s="86"/>
      <c r="E84" s="108"/>
      <c r="F84" s="109"/>
      <c r="G84" s="107"/>
      <c r="H84" s="82"/>
    </row>
    <row r="85" spans="1:8" ht="21.6" thickBot="1" x14ac:dyDescent="0.3">
      <c r="A85" s="82"/>
      <c r="B85" s="106"/>
      <c r="C85" s="110"/>
      <c r="D85" s="82"/>
      <c r="E85" s="108"/>
      <c r="F85" s="109"/>
      <c r="G85" s="107"/>
      <c r="H85" s="82"/>
    </row>
    <row r="86" spans="1:8" ht="26.25" customHeight="1" thickBot="1" x14ac:dyDescent="0.3">
      <c r="A86" s="461" t="s">
        <v>367</v>
      </c>
      <c r="B86" s="462"/>
      <c r="C86" s="461" t="s">
        <v>135</v>
      </c>
      <c r="D86" s="513"/>
      <c r="E86" s="462"/>
      <c r="F86" s="105"/>
      <c r="G86" s="106"/>
      <c r="H86" s="106"/>
    </row>
    <row r="87" spans="1:8" x14ac:dyDescent="0.25">
      <c r="B87" s="98" t="s">
        <v>202</v>
      </c>
    </row>
    <row r="89" spans="1:8" x14ac:dyDescent="0.25">
      <c r="A89" s="98" t="s">
        <v>168</v>
      </c>
      <c r="H89" s="89" t="s">
        <v>242</v>
      </c>
    </row>
    <row r="90" spans="1:8" x14ac:dyDescent="0.25">
      <c r="A90" s="98" t="s">
        <v>436</v>
      </c>
    </row>
    <row r="91" spans="1:8" ht="25.5" customHeight="1" thickBot="1" x14ac:dyDescent="0.3">
      <c r="A91" s="104"/>
      <c r="B91" s="104"/>
      <c r="C91" s="539" t="s">
        <v>177</v>
      </c>
      <c r="D91" s="539"/>
      <c r="E91" s="539"/>
      <c r="F91" s="104"/>
      <c r="G91" s="104"/>
    </row>
    <row r="92" spans="1:8" x14ac:dyDescent="0.25">
      <c r="A92" s="463" t="s">
        <v>12</v>
      </c>
      <c r="B92" s="463" t="s">
        <v>178</v>
      </c>
      <c r="C92" s="463" t="s">
        <v>23</v>
      </c>
      <c r="D92" s="86" t="s">
        <v>15</v>
      </c>
      <c r="E92" s="463" t="s">
        <v>16</v>
      </c>
      <c r="F92" s="518" t="s">
        <v>17</v>
      </c>
      <c r="G92" s="518" t="s">
        <v>18</v>
      </c>
      <c r="H92" s="463" t="s">
        <v>5</v>
      </c>
    </row>
    <row r="93" spans="1:8" ht="33.75" customHeight="1" thickBot="1" x14ac:dyDescent="0.3">
      <c r="A93" s="464"/>
      <c r="B93" s="464"/>
      <c r="C93" s="464"/>
      <c r="D93" s="63" t="s">
        <v>19</v>
      </c>
      <c r="E93" s="464"/>
      <c r="F93" s="519"/>
      <c r="G93" s="519"/>
      <c r="H93" s="464"/>
    </row>
    <row r="94" spans="1:8" ht="21.6" thickBot="1" x14ac:dyDescent="0.3">
      <c r="A94" s="82"/>
      <c r="B94" s="106"/>
      <c r="C94" s="82"/>
      <c r="D94" s="86"/>
      <c r="E94" s="108"/>
      <c r="F94" s="109"/>
      <c r="G94" s="107"/>
      <c r="H94" s="82"/>
    </row>
    <row r="95" spans="1:8" ht="21.6" thickBot="1" x14ac:dyDescent="0.3">
      <c r="A95" s="82"/>
      <c r="B95" s="106"/>
      <c r="C95" s="110"/>
      <c r="D95" s="86"/>
      <c r="E95" s="108"/>
      <c r="F95" s="109"/>
      <c r="G95" s="107"/>
      <c r="H95" s="82"/>
    </row>
    <row r="96" spans="1:8" ht="21.6" thickBot="1" x14ac:dyDescent="0.3">
      <c r="A96" s="82"/>
      <c r="B96" s="106"/>
      <c r="C96" s="110"/>
      <c r="D96" s="82"/>
      <c r="E96" s="108"/>
      <c r="F96" s="109"/>
      <c r="G96" s="107"/>
      <c r="H96" s="82"/>
    </row>
    <row r="97" spans="1:8" ht="26.25" customHeight="1" thickBot="1" x14ac:dyDescent="0.3">
      <c r="A97" s="461" t="s">
        <v>367</v>
      </c>
      <c r="B97" s="462"/>
      <c r="C97" s="461" t="s">
        <v>135</v>
      </c>
      <c r="D97" s="513"/>
      <c r="E97" s="462"/>
      <c r="F97" s="105"/>
      <c r="G97" s="106"/>
      <c r="H97" s="106"/>
    </row>
    <row r="98" spans="1:8" x14ac:dyDescent="0.25">
      <c r="B98" s="98" t="s">
        <v>202</v>
      </c>
    </row>
    <row r="99" spans="1:8" x14ac:dyDescent="0.25">
      <c r="A99" s="98" t="s">
        <v>168</v>
      </c>
      <c r="H99" s="89" t="s">
        <v>243</v>
      </c>
    </row>
    <row r="100" spans="1:8" x14ac:dyDescent="0.25">
      <c r="A100" s="98" t="s">
        <v>308</v>
      </c>
    </row>
    <row r="101" spans="1:8" ht="25.5" customHeight="1" thickBot="1" x14ac:dyDescent="0.3">
      <c r="A101" s="104"/>
      <c r="B101" s="104"/>
      <c r="C101" s="539" t="s">
        <v>177</v>
      </c>
      <c r="D101" s="539"/>
      <c r="E101" s="539"/>
      <c r="F101" s="104"/>
      <c r="G101" s="104"/>
    </row>
    <row r="102" spans="1:8" x14ac:dyDescent="0.25">
      <c r="A102" s="463" t="s">
        <v>12</v>
      </c>
      <c r="B102" s="463" t="s">
        <v>178</v>
      </c>
      <c r="C102" s="463" t="s">
        <v>23</v>
      </c>
      <c r="D102" s="86" t="s">
        <v>15</v>
      </c>
      <c r="E102" s="463" t="s">
        <v>16</v>
      </c>
      <c r="F102" s="518" t="s">
        <v>17</v>
      </c>
      <c r="G102" s="518" t="s">
        <v>18</v>
      </c>
      <c r="H102" s="463" t="s">
        <v>5</v>
      </c>
    </row>
    <row r="103" spans="1:8" ht="33.75" customHeight="1" thickBot="1" x14ac:dyDescent="0.3">
      <c r="A103" s="464"/>
      <c r="B103" s="464"/>
      <c r="C103" s="464"/>
      <c r="D103" s="63" t="s">
        <v>19</v>
      </c>
      <c r="E103" s="464"/>
      <c r="F103" s="519"/>
      <c r="G103" s="519"/>
      <c r="H103" s="464"/>
    </row>
    <row r="104" spans="1:8" ht="21.6" thickBot="1" x14ac:dyDescent="0.3">
      <c r="A104" s="82"/>
      <c r="B104" s="106"/>
      <c r="C104" s="82"/>
      <c r="D104" s="86"/>
      <c r="E104" s="108"/>
      <c r="F104" s="109"/>
      <c r="G104" s="107"/>
      <c r="H104" s="82"/>
    </row>
    <row r="105" spans="1:8" ht="21.6" thickBot="1" x14ac:dyDescent="0.3">
      <c r="A105" s="82"/>
      <c r="B105" s="106"/>
      <c r="C105" s="110"/>
      <c r="D105" s="86"/>
      <c r="E105" s="108"/>
      <c r="F105" s="109"/>
      <c r="G105" s="107"/>
      <c r="H105" s="82"/>
    </row>
    <row r="106" spans="1:8" x14ac:dyDescent="0.25">
      <c r="A106" s="82"/>
      <c r="B106" s="106"/>
      <c r="C106" s="110"/>
      <c r="D106" s="82"/>
      <c r="E106" s="108"/>
      <c r="F106" s="109"/>
      <c r="G106" s="107"/>
      <c r="H106" s="82"/>
    </row>
    <row r="107" spans="1:8" ht="26.25" customHeight="1" thickBot="1" x14ac:dyDescent="0.3">
      <c r="A107" s="461" t="s">
        <v>367</v>
      </c>
      <c r="B107" s="462"/>
      <c r="C107" s="461" t="s">
        <v>135</v>
      </c>
      <c r="D107" s="513"/>
      <c r="E107" s="462"/>
      <c r="F107" s="105"/>
      <c r="G107" s="106"/>
      <c r="H107" s="106"/>
    </row>
    <row r="108" spans="1:8" x14ac:dyDescent="0.25">
      <c r="B108" s="98" t="s">
        <v>202</v>
      </c>
    </row>
    <row r="109" spans="1:8" ht="19.5" customHeight="1" x14ac:dyDescent="0.25"/>
    <row r="110" spans="1:8" x14ac:dyDescent="0.25">
      <c r="A110" s="98" t="s">
        <v>168</v>
      </c>
      <c r="H110" s="89" t="s">
        <v>244</v>
      </c>
    </row>
    <row r="111" spans="1:8" x14ac:dyDescent="0.25">
      <c r="A111" s="98" t="s">
        <v>309</v>
      </c>
    </row>
    <row r="112" spans="1:8" ht="25.5" customHeight="1" thickBot="1" x14ac:dyDescent="0.3">
      <c r="A112" s="104"/>
      <c r="B112" s="104"/>
      <c r="C112" s="539" t="s">
        <v>177</v>
      </c>
      <c r="D112" s="539"/>
      <c r="E112" s="539"/>
      <c r="F112" s="104"/>
      <c r="G112" s="104"/>
    </row>
    <row r="113" spans="1:8" x14ac:dyDescent="0.25">
      <c r="A113" s="463" t="s">
        <v>12</v>
      </c>
      <c r="B113" s="463" t="s">
        <v>178</v>
      </c>
      <c r="C113" s="463" t="s">
        <v>23</v>
      </c>
      <c r="D113" s="86" t="s">
        <v>15</v>
      </c>
      <c r="E113" s="463" t="s">
        <v>16</v>
      </c>
      <c r="F113" s="518" t="s">
        <v>17</v>
      </c>
      <c r="G113" s="518" t="s">
        <v>18</v>
      </c>
      <c r="H113" s="463" t="s">
        <v>5</v>
      </c>
    </row>
    <row r="114" spans="1:8" ht="33.75" customHeight="1" thickBot="1" x14ac:dyDescent="0.3">
      <c r="A114" s="464"/>
      <c r="B114" s="464"/>
      <c r="C114" s="464"/>
      <c r="D114" s="63" t="s">
        <v>19</v>
      </c>
      <c r="E114" s="464"/>
      <c r="F114" s="519"/>
      <c r="G114" s="519"/>
      <c r="H114" s="464"/>
    </row>
    <row r="115" spans="1:8" ht="21.6" thickBot="1" x14ac:dyDescent="0.3">
      <c r="A115" s="82"/>
      <c r="B115" s="106"/>
      <c r="C115" s="82"/>
      <c r="D115" s="86"/>
      <c r="E115" s="108"/>
      <c r="F115" s="109"/>
      <c r="G115" s="107"/>
      <c r="H115" s="82"/>
    </row>
    <row r="116" spans="1:8" ht="21.6" thickBot="1" x14ac:dyDescent="0.3">
      <c r="A116" s="82"/>
      <c r="B116" s="106"/>
      <c r="C116" s="110"/>
      <c r="D116" s="86"/>
      <c r="E116" s="108"/>
      <c r="F116" s="109"/>
      <c r="G116" s="107"/>
      <c r="H116" s="82"/>
    </row>
    <row r="117" spans="1:8" ht="21.6" thickBot="1" x14ac:dyDescent="0.3">
      <c r="A117" s="82"/>
      <c r="B117" s="106"/>
      <c r="C117" s="110"/>
      <c r="D117" s="82"/>
      <c r="E117" s="108"/>
      <c r="F117" s="109"/>
      <c r="G117" s="107"/>
      <c r="H117" s="82"/>
    </row>
    <row r="118" spans="1:8" ht="26.25" customHeight="1" thickBot="1" x14ac:dyDescent="0.3">
      <c r="A118" s="461" t="s">
        <v>367</v>
      </c>
      <c r="B118" s="462"/>
      <c r="C118" s="461" t="s">
        <v>135</v>
      </c>
      <c r="D118" s="513"/>
      <c r="E118" s="462"/>
      <c r="F118" s="105"/>
      <c r="G118" s="106"/>
      <c r="H118" s="106"/>
    </row>
    <row r="119" spans="1:8" x14ac:dyDescent="0.25">
      <c r="B119" s="98" t="s">
        <v>202</v>
      </c>
    </row>
    <row r="121" spans="1:8" ht="22.5" customHeight="1" x14ac:dyDescent="0.25">
      <c r="A121" s="98" t="s">
        <v>168</v>
      </c>
      <c r="H121" s="89" t="s">
        <v>245</v>
      </c>
    </row>
    <row r="122" spans="1:8" x14ac:dyDescent="0.25">
      <c r="A122" s="98" t="s">
        <v>310</v>
      </c>
    </row>
    <row r="123" spans="1:8" ht="25.5" customHeight="1" thickBot="1" x14ac:dyDescent="0.3">
      <c r="A123" s="104"/>
      <c r="B123" s="104"/>
      <c r="C123" s="539" t="s">
        <v>177</v>
      </c>
      <c r="D123" s="539"/>
      <c r="E123" s="539"/>
      <c r="F123" s="104"/>
      <c r="G123" s="104"/>
    </row>
    <row r="124" spans="1:8" x14ac:dyDescent="0.25">
      <c r="A124" s="463" t="s">
        <v>12</v>
      </c>
      <c r="B124" s="463" t="s">
        <v>178</v>
      </c>
      <c r="C124" s="463" t="s">
        <v>23</v>
      </c>
      <c r="D124" s="86" t="s">
        <v>15</v>
      </c>
      <c r="E124" s="463" t="s">
        <v>16</v>
      </c>
      <c r="F124" s="518" t="s">
        <v>17</v>
      </c>
      <c r="G124" s="518" t="s">
        <v>18</v>
      </c>
      <c r="H124" s="463" t="s">
        <v>5</v>
      </c>
    </row>
    <row r="125" spans="1:8" ht="33.75" customHeight="1" thickBot="1" x14ac:dyDescent="0.3">
      <c r="A125" s="464"/>
      <c r="B125" s="464"/>
      <c r="C125" s="464"/>
      <c r="D125" s="63" t="s">
        <v>19</v>
      </c>
      <c r="E125" s="464"/>
      <c r="F125" s="519"/>
      <c r="G125" s="519"/>
      <c r="H125" s="464"/>
    </row>
    <row r="126" spans="1:8" ht="21.6" thickBot="1" x14ac:dyDescent="0.3">
      <c r="A126" s="82"/>
      <c r="B126" s="106"/>
      <c r="C126" s="82"/>
      <c r="D126" s="86"/>
      <c r="E126" s="108"/>
      <c r="F126" s="109"/>
      <c r="G126" s="107"/>
      <c r="H126" s="82"/>
    </row>
    <row r="127" spans="1:8" ht="21.6" thickBot="1" x14ac:dyDescent="0.3">
      <c r="A127" s="82"/>
      <c r="B127" s="106"/>
      <c r="C127" s="110"/>
      <c r="D127" s="86"/>
      <c r="E127" s="108"/>
      <c r="F127" s="109"/>
      <c r="G127" s="107"/>
      <c r="H127" s="82"/>
    </row>
    <row r="128" spans="1:8" ht="21.6" thickBot="1" x14ac:dyDescent="0.3">
      <c r="A128" s="82"/>
      <c r="B128" s="106"/>
      <c r="C128" s="110"/>
      <c r="D128" s="82"/>
      <c r="E128" s="108"/>
      <c r="F128" s="109"/>
      <c r="G128" s="107"/>
      <c r="H128" s="82"/>
    </row>
    <row r="129" spans="1:8" ht="26.25" customHeight="1" thickBot="1" x14ac:dyDescent="0.3">
      <c r="A129" s="461" t="s">
        <v>367</v>
      </c>
      <c r="B129" s="462"/>
      <c r="C129" s="461" t="s">
        <v>135</v>
      </c>
      <c r="D129" s="513"/>
      <c r="E129" s="462"/>
      <c r="F129" s="105"/>
      <c r="G129" s="106"/>
      <c r="H129" s="106"/>
    </row>
    <row r="130" spans="1:8" x14ac:dyDescent="0.25">
      <c r="B130" s="98" t="s">
        <v>202</v>
      </c>
    </row>
    <row r="131" spans="1:8" ht="21" customHeight="1" x14ac:dyDescent="0.25"/>
    <row r="132" spans="1:8" ht="18.75" customHeight="1" x14ac:dyDescent="0.25"/>
    <row r="133" spans="1:8" ht="18.75" customHeight="1" x14ac:dyDescent="0.25"/>
    <row r="134" spans="1:8" ht="21.75" customHeight="1" x14ac:dyDescent="0.25">
      <c r="A134" s="98" t="s">
        <v>168</v>
      </c>
      <c r="H134" s="89" t="s">
        <v>246</v>
      </c>
    </row>
    <row r="135" spans="1:8" x14ac:dyDescent="0.25">
      <c r="A135" s="98" t="s">
        <v>311</v>
      </c>
    </row>
    <row r="136" spans="1:8" ht="25.5" customHeight="1" thickBot="1" x14ac:dyDescent="0.3">
      <c r="A136" s="104"/>
      <c r="B136" s="104"/>
      <c r="C136" s="539" t="s">
        <v>177</v>
      </c>
      <c r="D136" s="539"/>
      <c r="E136" s="539"/>
      <c r="F136" s="104"/>
      <c r="G136" s="104"/>
    </row>
    <row r="137" spans="1:8" x14ac:dyDescent="0.25">
      <c r="A137" s="463" t="s">
        <v>12</v>
      </c>
      <c r="B137" s="463" t="s">
        <v>178</v>
      </c>
      <c r="C137" s="463" t="s">
        <v>23</v>
      </c>
      <c r="D137" s="86" t="s">
        <v>15</v>
      </c>
      <c r="E137" s="463" t="s">
        <v>16</v>
      </c>
      <c r="F137" s="518" t="s">
        <v>17</v>
      </c>
      <c r="G137" s="518" t="s">
        <v>18</v>
      </c>
      <c r="H137" s="463" t="s">
        <v>5</v>
      </c>
    </row>
    <row r="138" spans="1:8" ht="33.75" customHeight="1" thickBot="1" x14ac:dyDescent="0.3">
      <c r="A138" s="464"/>
      <c r="B138" s="464"/>
      <c r="C138" s="464"/>
      <c r="D138" s="63" t="s">
        <v>19</v>
      </c>
      <c r="E138" s="464"/>
      <c r="F138" s="519"/>
      <c r="G138" s="519"/>
      <c r="H138" s="464"/>
    </row>
    <row r="139" spans="1:8" ht="21.6" thickBot="1" x14ac:dyDescent="0.3">
      <c r="A139" s="82"/>
      <c r="B139" s="106"/>
      <c r="C139" s="82"/>
      <c r="D139" s="86"/>
      <c r="E139" s="108"/>
      <c r="F139" s="109"/>
      <c r="G139" s="107"/>
      <c r="H139" s="82"/>
    </row>
    <row r="140" spans="1:8" ht="21.6" thickBot="1" x14ac:dyDescent="0.3">
      <c r="A140" s="82"/>
      <c r="B140" s="106"/>
      <c r="C140" s="110"/>
      <c r="D140" s="86"/>
      <c r="E140" s="108"/>
      <c r="F140" s="109"/>
      <c r="G140" s="107"/>
      <c r="H140" s="82"/>
    </row>
    <row r="141" spans="1:8" x14ac:dyDescent="0.25">
      <c r="A141" s="82"/>
      <c r="B141" s="106"/>
      <c r="C141" s="110"/>
      <c r="D141" s="82"/>
      <c r="E141" s="108"/>
      <c r="F141" s="109"/>
      <c r="G141" s="107"/>
      <c r="H141" s="82"/>
    </row>
    <row r="142" spans="1:8" ht="26.25" customHeight="1" thickBot="1" x14ac:dyDescent="0.3">
      <c r="A142" s="461" t="s">
        <v>367</v>
      </c>
      <c r="B142" s="462"/>
      <c r="C142" s="461" t="s">
        <v>135</v>
      </c>
      <c r="D142" s="513"/>
      <c r="E142" s="462"/>
      <c r="F142" s="105"/>
      <c r="G142" s="106"/>
      <c r="H142" s="106"/>
    </row>
    <row r="143" spans="1:8" x14ac:dyDescent="0.25">
      <c r="B143" s="98" t="s">
        <v>202</v>
      </c>
    </row>
    <row r="145" spans="1:8" ht="21.75" customHeight="1" x14ac:dyDescent="0.25">
      <c r="A145" s="98" t="s">
        <v>168</v>
      </c>
      <c r="H145" s="89" t="s">
        <v>246</v>
      </c>
    </row>
    <row r="146" spans="1:8" x14ac:dyDescent="0.25">
      <c r="A146" s="98" t="s">
        <v>354</v>
      </c>
    </row>
    <row r="147" spans="1:8" ht="25.5" customHeight="1" thickBot="1" x14ac:dyDescent="0.3">
      <c r="A147" s="104"/>
      <c r="B147" s="104"/>
      <c r="C147" s="539" t="s">
        <v>177</v>
      </c>
      <c r="D147" s="539"/>
      <c r="E147" s="539"/>
      <c r="F147" s="104"/>
      <c r="G147" s="104"/>
    </row>
    <row r="148" spans="1:8" x14ac:dyDescent="0.25">
      <c r="A148" s="463" t="s">
        <v>12</v>
      </c>
      <c r="B148" s="463" t="s">
        <v>178</v>
      </c>
      <c r="C148" s="463" t="s">
        <v>23</v>
      </c>
      <c r="D148" s="86" t="s">
        <v>15</v>
      </c>
      <c r="E148" s="463" t="s">
        <v>16</v>
      </c>
      <c r="F148" s="518" t="s">
        <v>17</v>
      </c>
      <c r="G148" s="518" t="s">
        <v>18</v>
      </c>
      <c r="H148" s="463" t="s">
        <v>5</v>
      </c>
    </row>
    <row r="149" spans="1:8" ht="33.75" customHeight="1" thickBot="1" x14ac:dyDescent="0.3">
      <c r="A149" s="464"/>
      <c r="B149" s="464"/>
      <c r="C149" s="464"/>
      <c r="D149" s="63" t="s">
        <v>19</v>
      </c>
      <c r="E149" s="464"/>
      <c r="F149" s="519"/>
      <c r="G149" s="519"/>
      <c r="H149" s="464"/>
    </row>
    <row r="150" spans="1:8" ht="21.6" thickBot="1" x14ac:dyDescent="0.3">
      <c r="A150" s="82"/>
      <c r="B150" s="106"/>
      <c r="C150" s="82"/>
      <c r="D150" s="86"/>
      <c r="E150" s="108"/>
      <c r="F150" s="109"/>
      <c r="G150" s="107"/>
      <c r="H150" s="82"/>
    </row>
    <row r="151" spans="1:8" ht="21.6" thickBot="1" x14ac:dyDescent="0.3">
      <c r="A151" s="82"/>
      <c r="B151" s="106"/>
      <c r="C151" s="110"/>
      <c r="D151" s="86"/>
      <c r="E151" s="108"/>
      <c r="F151" s="109"/>
      <c r="G151" s="107"/>
      <c r="H151" s="82"/>
    </row>
    <row r="152" spans="1:8" ht="21.6" thickBot="1" x14ac:dyDescent="0.3">
      <c r="A152" s="82"/>
      <c r="B152" s="106"/>
      <c r="C152" s="110"/>
      <c r="D152" s="82"/>
      <c r="E152" s="108"/>
      <c r="F152" s="109"/>
      <c r="G152" s="107"/>
      <c r="H152" s="82"/>
    </row>
    <row r="153" spans="1:8" ht="26.25" customHeight="1" thickBot="1" x14ac:dyDescent="0.3">
      <c r="A153" s="461" t="s">
        <v>367</v>
      </c>
      <c r="B153" s="462"/>
      <c r="C153" s="461" t="s">
        <v>135</v>
      </c>
      <c r="D153" s="513"/>
      <c r="E153" s="462"/>
      <c r="F153" s="105"/>
      <c r="G153" s="106"/>
      <c r="H153" s="106"/>
    </row>
    <row r="154" spans="1:8" x14ac:dyDescent="0.25">
      <c r="B154" s="98" t="s">
        <v>202</v>
      </c>
    </row>
  </sheetData>
  <mergeCells count="140">
    <mergeCell ref="C14:E14"/>
    <mergeCell ref="A15:A16"/>
    <mergeCell ref="B15:B16"/>
    <mergeCell ref="C15:C16"/>
    <mergeCell ref="E15:E16"/>
    <mergeCell ref="F15:F16"/>
    <mergeCell ref="G15:G16"/>
    <mergeCell ref="H15:H16"/>
    <mergeCell ref="A20:B20"/>
    <mergeCell ref="C20:E20"/>
    <mergeCell ref="C4:E4"/>
    <mergeCell ref="A5:A6"/>
    <mergeCell ref="B5:B6"/>
    <mergeCell ref="C5:C6"/>
    <mergeCell ref="E5:E6"/>
    <mergeCell ref="F5:F6"/>
    <mergeCell ref="G5:G6"/>
    <mergeCell ref="H5:H6"/>
    <mergeCell ref="A10:B10"/>
    <mergeCell ref="C10:E10"/>
    <mergeCell ref="H48:H49"/>
    <mergeCell ref="A53:B53"/>
    <mergeCell ref="C53:E53"/>
    <mergeCell ref="C58:E58"/>
    <mergeCell ref="A59:A60"/>
    <mergeCell ref="B59:B60"/>
    <mergeCell ref="C25:E25"/>
    <mergeCell ref="A26:A27"/>
    <mergeCell ref="B26:B27"/>
    <mergeCell ref="C26:C27"/>
    <mergeCell ref="E26:E27"/>
    <mergeCell ref="F26:F27"/>
    <mergeCell ref="G26:G27"/>
    <mergeCell ref="G102:G103"/>
    <mergeCell ref="H102:H103"/>
    <mergeCell ref="A107:B107"/>
    <mergeCell ref="C107:E107"/>
    <mergeCell ref="G113:G114"/>
    <mergeCell ref="H113:H114"/>
    <mergeCell ref="A118:B118"/>
    <mergeCell ref="C118:E118"/>
    <mergeCell ref="A75:B75"/>
    <mergeCell ref="C75:E75"/>
    <mergeCell ref="C80:E80"/>
    <mergeCell ref="C112:E112"/>
    <mergeCell ref="A113:A114"/>
    <mergeCell ref="B113:B114"/>
    <mergeCell ref="C113:C114"/>
    <mergeCell ref="E113:E114"/>
    <mergeCell ref="F113:F114"/>
    <mergeCell ref="C101:E101"/>
    <mergeCell ref="A102:A103"/>
    <mergeCell ref="B102:B103"/>
    <mergeCell ref="C102:C103"/>
    <mergeCell ref="E102:E103"/>
    <mergeCell ref="F102:F103"/>
    <mergeCell ref="C136:E136"/>
    <mergeCell ref="A137:A138"/>
    <mergeCell ref="B137:B138"/>
    <mergeCell ref="C137:C138"/>
    <mergeCell ref="E137:E138"/>
    <mergeCell ref="F137:F138"/>
    <mergeCell ref="G137:G138"/>
    <mergeCell ref="H137:H138"/>
    <mergeCell ref="A142:B142"/>
    <mergeCell ref="C142:E142"/>
    <mergeCell ref="H26:H27"/>
    <mergeCell ref="A31:B31"/>
    <mergeCell ref="C31:E31"/>
    <mergeCell ref="C36:E36"/>
    <mergeCell ref="A37:A38"/>
    <mergeCell ref="B37:B38"/>
    <mergeCell ref="C37:C38"/>
    <mergeCell ref="E37:E38"/>
    <mergeCell ref="F37:F38"/>
    <mergeCell ref="G37:G38"/>
    <mergeCell ref="H37:H38"/>
    <mergeCell ref="A42:B42"/>
    <mergeCell ref="C42:E42"/>
    <mergeCell ref="C47:E47"/>
    <mergeCell ref="A48:A49"/>
    <mergeCell ref="B48:B49"/>
    <mergeCell ref="C48:C49"/>
    <mergeCell ref="E48:E49"/>
    <mergeCell ref="F48:F49"/>
    <mergeCell ref="G48:G49"/>
    <mergeCell ref="C59:C60"/>
    <mergeCell ref="E59:E60"/>
    <mergeCell ref="F59:F60"/>
    <mergeCell ref="G59:G60"/>
    <mergeCell ref="H59:H60"/>
    <mergeCell ref="A64:B64"/>
    <mergeCell ref="C64:E64"/>
    <mergeCell ref="C69:E69"/>
    <mergeCell ref="A70:A71"/>
    <mergeCell ref="B70:B71"/>
    <mergeCell ref="C70:C71"/>
    <mergeCell ref="E70:E71"/>
    <mergeCell ref="F70:F71"/>
    <mergeCell ref="G70:G71"/>
    <mergeCell ref="H70:H71"/>
    <mergeCell ref="A81:A82"/>
    <mergeCell ref="B81:B82"/>
    <mergeCell ref="C81:C82"/>
    <mergeCell ref="E81:E82"/>
    <mergeCell ref="F81:F82"/>
    <mergeCell ref="G81:G82"/>
    <mergeCell ref="H81:H82"/>
    <mergeCell ref="A86:B86"/>
    <mergeCell ref="C86:E86"/>
    <mergeCell ref="C91:E91"/>
    <mergeCell ref="A92:A93"/>
    <mergeCell ref="B92:B93"/>
    <mergeCell ref="C92:C93"/>
    <mergeCell ref="E92:E93"/>
    <mergeCell ref="F92:F93"/>
    <mergeCell ref="G92:G93"/>
    <mergeCell ref="H92:H93"/>
    <mergeCell ref="A97:B97"/>
    <mergeCell ref="C97:E97"/>
    <mergeCell ref="C123:E123"/>
    <mergeCell ref="A124:A125"/>
    <mergeCell ref="B124:B125"/>
    <mergeCell ref="C124:C125"/>
    <mergeCell ref="E124:E125"/>
    <mergeCell ref="F124:F125"/>
    <mergeCell ref="G124:G125"/>
    <mergeCell ref="H124:H125"/>
    <mergeCell ref="A129:B129"/>
    <mergeCell ref="C129:E129"/>
    <mergeCell ref="C147:E147"/>
    <mergeCell ref="A148:A149"/>
    <mergeCell ref="B148:B149"/>
    <mergeCell ref="C148:C149"/>
    <mergeCell ref="E148:E149"/>
    <mergeCell ref="F148:F149"/>
    <mergeCell ref="G148:G149"/>
    <mergeCell ref="H148:H149"/>
    <mergeCell ref="A153:B153"/>
    <mergeCell ref="C153:E153"/>
  </mergeCells>
  <phoneticPr fontId="2" type="noConversion"/>
  <pageMargins left="0.39370078740157483" right="0.39370078740157483" top="0.39370078740157483" bottom="0.19685039370078741" header="0.43307086614173229" footer="0.23622047244094491"/>
  <pageSetup paperSize="9" scale="75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3">
    <tabColor rgb="FFC00000"/>
  </sheetPr>
  <dimension ref="A2:N22"/>
  <sheetViews>
    <sheetView zoomScale="70" zoomScaleNormal="70" workbookViewId="0">
      <pane ySplit="4" topLeftCell="A5" activePane="bottomLeft" state="frozen"/>
      <selection pane="bottomLeft" activeCell="B5" sqref="B5:B18"/>
    </sheetView>
  </sheetViews>
  <sheetFormatPr defaultColWidth="9.109375" defaultRowHeight="24.6" x14ac:dyDescent="0.7"/>
  <cols>
    <col min="1" max="1" width="7" style="236" customWidth="1"/>
    <col min="2" max="2" width="28.6640625" style="236" customWidth="1"/>
    <col min="3" max="3" width="8.5546875" style="236" customWidth="1"/>
    <col min="4" max="4" width="14.33203125" style="236" customWidth="1"/>
    <col min="5" max="5" width="8.109375" style="236" customWidth="1"/>
    <col min="6" max="6" width="13.6640625" style="236" customWidth="1"/>
    <col min="7" max="7" width="7.88671875" style="236" customWidth="1"/>
    <col min="8" max="8" width="12" style="236" customWidth="1"/>
    <col min="9" max="9" width="8" style="236" customWidth="1"/>
    <col min="10" max="10" width="14.88671875" style="236" customWidth="1"/>
    <col min="11" max="11" width="17.44140625" style="237" customWidth="1"/>
    <col min="12" max="12" width="14.6640625" style="236" customWidth="1"/>
    <col min="13" max="16384" width="9.109375" style="236"/>
  </cols>
  <sheetData>
    <row r="2" spans="1:14" ht="25.2" thickBot="1" x14ac:dyDescent="0.75">
      <c r="A2" s="535" t="s">
        <v>169</v>
      </c>
      <c r="B2" s="535"/>
      <c r="C2" s="535"/>
      <c r="D2" s="535"/>
      <c r="E2" s="535"/>
      <c r="L2" s="238" t="s">
        <v>205</v>
      </c>
    </row>
    <row r="3" spans="1:14" ht="25.2" thickBot="1" x14ac:dyDescent="0.75">
      <c r="A3" s="526" t="s">
        <v>12</v>
      </c>
      <c r="B3" s="526" t="s">
        <v>6</v>
      </c>
      <c r="C3" s="550" t="s">
        <v>415</v>
      </c>
      <c r="D3" s="551"/>
      <c r="E3" s="548" t="s">
        <v>39</v>
      </c>
      <c r="F3" s="549"/>
      <c r="G3" s="529" t="s">
        <v>33</v>
      </c>
      <c r="H3" s="530"/>
      <c r="I3" s="529" t="s">
        <v>40</v>
      </c>
      <c r="J3" s="530"/>
      <c r="K3" s="526" t="s">
        <v>61</v>
      </c>
      <c r="L3" s="547" t="s">
        <v>5</v>
      </c>
    </row>
    <row r="4" spans="1:14" ht="74.400000000000006" thickBot="1" x14ac:dyDescent="0.75">
      <c r="A4" s="527"/>
      <c r="B4" s="527"/>
      <c r="C4" s="248" t="s">
        <v>1</v>
      </c>
      <c r="D4" s="248" t="s">
        <v>2</v>
      </c>
      <c r="E4" s="248" t="s">
        <v>1</v>
      </c>
      <c r="F4" s="248" t="s">
        <v>2</v>
      </c>
      <c r="G4" s="248" t="s">
        <v>1</v>
      </c>
      <c r="H4" s="248" t="s">
        <v>2</v>
      </c>
      <c r="I4" s="248" t="s">
        <v>1</v>
      </c>
      <c r="J4" s="248" t="s">
        <v>2</v>
      </c>
      <c r="K4" s="527"/>
      <c r="L4" s="547"/>
    </row>
    <row r="5" spans="1:14" ht="21.75" customHeight="1" thickBot="1" x14ac:dyDescent="0.75">
      <c r="A5" s="243">
        <v>1</v>
      </c>
      <c r="B5" s="244" t="s">
        <v>273</v>
      </c>
      <c r="C5" s="245"/>
      <c r="D5" s="246">
        <f>'ครุภัณฑ์(แนบ ตร.7)'!F8+'ครุภัณฑ์(แนบ ตร.7)'!F9+'ครุภัณฑ์(แนบ ตร.7)'!F10+'ครุภัณฑ์(แนบ ตร.7)'!F12+'ครุภัณฑ์(แนบ ตร.7)'!F13</f>
        <v>0</v>
      </c>
      <c r="E5" s="245"/>
      <c r="F5" s="246">
        <f>'ครุภัณฑ์(แนบ ตร.7)'!F15</f>
        <v>0</v>
      </c>
      <c r="G5" s="245"/>
      <c r="H5" s="246">
        <f>'ครุภัณฑ์(แนบ ตร.7)'!F17</f>
        <v>0</v>
      </c>
      <c r="I5" s="245"/>
      <c r="J5" s="246">
        <f>'สิ่งก่อสร้าง(แนบ ตร.7)'!F8</f>
        <v>0</v>
      </c>
      <c r="K5" s="247">
        <f t="shared" ref="K5:K16" si="0">D5+F5+H5+J5</f>
        <v>0</v>
      </c>
      <c r="L5" s="250"/>
    </row>
    <row r="6" spans="1:14" ht="21.75" customHeight="1" thickBot="1" x14ac:dyDescent="0.75">
      <c r="A6" s="243">
        <v>2</v>
      </c>
      <c r="B6" s="244" t="s">
        <v>274</v>
      </c>
      <c r="C6" s="245"/>
      <c r="D6" s="246">
        <f>'ครุภัณฑ์(แนบ ตร.7)'!F27+'ครุภัณฑ์(แนบ ตร.7)'!F28+'ครุภัณฑ์(แนบ ตร.7)'!F29+'ครุภัณฑ์(แนบ ตร.7)'!F31+'ครุภัณฑ์(แนบ ตร.7)'!F32</f>
        <v>0</v>
      </c>
      <c r="E6" s="245"/>
      <c r="F6" s="246">
        <f>'ครุภัณฑ์(แนบ ตร.7)'!F34</f>
        <v>0</v>
      </c>
      <c r="G6" s="245"/>
      <c r="H6" s="246">
        <f>'ครุภัณฑ์(แนบ ตร.7)'!F36</f>
        <v>0</v>
      </c>
      <c r="I6" s="245"/>
      <c r="J6" s="246">
        <f>'สิ่งก่อสร้าง(แนบ ตร.7)'!F17</f>
        <v>0</v>
      </c>
      <c r="K6" s="247">
        <f t="shared" si="0"/>
        <v>0</v>
      </c>
      <c r="L6" s="250"/>
    </row>
    <row r="7" spans="1:14" ht="21.75" customHeight="1" thickBot="1" x14ac:dyDescent="0.75">
      <c r="A7" s="243">
        <v>3</v>
      </c>
      <c r="B7" s="244" t="s">
        <v>275</v>
      </c>
      <c r="C7" s="245"/>
      <c r="D7" s="246">
        <f>'ครุภัณฑ์(แนบ ตร.7)'!F46+'ครุภัณฑ์(แนบ ตร.7)'!F47+'ครุภัณฑ์(แนบ ตร.7)'!F48+'ครุภัณฑ์(แนบ ตร.7)'!F50+'ครุภัณฑ์(แนบ ตร.7)'!F51</f>
        <v>0</v>
      </c>
      <c r="E7" s="245"/>
      <c r="F7" s="246">
        <f>'ครุภัณฑ์(แนบ ตร.7)'!F53</f>
        <v>0</v>
      </c>
      <c r="G7" s="245"/>
      <c r="H7" s="246">
        <f>'ครุภัณฑ์(แนบ ตร.7)'!F55</f>
        <v>0</v>
      </c>
      <c r="I7" s="245"/>
      <c r="J7" s="246">
        <f>'สิ่งก่อสร้าง(แนบ ตร.7)'!F26</f>
        <v>0</v>
      </c>
      <c r="K7" s="247">
        <f t="shared" si="0"/>
        <v>0</v>
      </c>
      <c r="L7" s="250"/>
    </row>
    <row r="8" spans="1:14" ht="21.75" customHeight="1" thickBot="1" x14ac:dyDescent="0.75">
      <c r="A8" s="243">
        <v>4</v>
      </c>
      <c r="B8" s="244" t="s">
        <v>276</v>
      </c>
      <c r="C8" s="245"/>
      <c r="D8" s="246">
        <f>'ครุภัณฑ์(แนบ ตร.7)'!F65+'ครุภัณฑ์(แนบ ตร.7)'!F66+'ครุภัณฑ์(แนบ ตร.7)'!F67+'ครุภัณฑ์(แนบ ตร.7)'!F69+'ครุภัณฑ์(แนบ ตร.7)'!F70</f>
        <v>0</v>
      </c>
      <c r="E8" s="245"/>
      <c r="F8" s="246">
        <f>'ครุภัณฑ์(แนบ ตร.7)'!F72</f>
        <v>0</v>
      </c>
      <c r="G8" s="245"/>
      <c r="H8" s="246">
        <f>'ครุภัณฑ์(แนบ ตร.7)'!F74</f>
        <v>0</v>
      </c>
      <c r="I8" s="245"/>
      <c r="J8" s="246">
        <f>'สิ่งก่อสร้าง(แนบ ตร.7)'!F35</f>
        <v>0</v>
      </c>
      <c r="K8" s="247">
        <f t="shared" si="0"/>
        <v>0</v>
      </c>
      <c r="L8" s="250"/>
    </row>
    <row r="9" spans="1:14" ht="21.75" customHeight="1" thickBot="1" x14ac:dyDescent="0.75">
      <c r="A9" s="243">
        <v>5</v>
      </c>
      <c r="B9" s="244" t="s">
        <v>277</v>
      </c>
      <c r="C9" s="245"/>
      <c r="D9" s="246">
        <f>'ครุภัณฑ์(แนบ ตร.7)'!F84+'ครุภัณฑ์(แนบ ตร.7)'!F85+'ครุภัณฑ์(แนบ ตร.7)'!F86+'ครุภัณฑ์(แนบ ตร.7)'!F88+'ครุภัณฑ์(แนบ ตร.7)'!F89</f>
        <v>0</v>
      </c>
      <c r="E9" s="245"/>
      <c r="F9" s="246">
        <f>'ครุภัณฑ์(แนบ ตร.7)'!F91</f>
        <v>0</v>
      </c>
      <c r="G9" s="245"/>
      <c r="H9" s="246">
        <f>'ครุภัณฑ์(แนบ ตร.7)'!F93</f>
        <v>0</v>
      </c>
      <c r="I9" s="245"/>
      <c r="J9" s="246">
        <f>'สิ่งก่อสร้าง(แนบ ตร.7)'!F44</f>
        <v>0</v>
      </c>
      <c r="K9" s="247">
        <f t="shared" si="0"/>
        <v>0</v>
      </c>
      <c r="L9" s="250"/>
    </row>
    <row r="10" spans="1:14" ht="21.75" customHeight="1" thickBot="1" x14ac:dyDescent="0.75">
      <c r="A10" s="243">
        <v>6</v>
      </c>
      <c r="B10" s="244" t="s">
        <v>278</v>
      </c>
      <c r="C10" s="245"/>
      <c r="D10" s="246">
        <f>'ครุภัณฑ์(แนบ ตร.7)'!F103+'ครุภัณฑ์(แนบ ตร.7)'!F104+'ครุภัณฑ์(แนบ ตร.7)'!F105+'ครุภัณฑ์(แนบ ตร.7)'!F107+'ครุภัณฑ์(แนบ ตร.7)'!F108</f>
        <v>0</v>
      </c>
      <c r="E10" s="245"/>
      <c r="F10" s="246">
        <f>'ครุภัณฑ์(แนบ ตร.7)'!F110</f>
        <v>0</v>
      </c>
      <c r="G10" s="245"/>
      <c r="H10" s="246">
        <f>'ครุภัณฑ์(แนบ ตร.7)'!F112</f>
        <v>0</v>
      </c>
      <c r="I10" s="245"/>
      <c r="J10" s="246">
        <f>'สิ่งก่อสร้าง(แนบ ตร.7)'!F53</f>
        <v>0</v>
      </c>
      <c r="K10" s="247">
        <f t="shared" si="0"/>
        <v>0</v>
      </c>
      <c r="L10" s="250"/>
    </row>
    <row r="11" spans="1:14" ht="21.75" customHeight="1" thickBot="1" x14ac:dyDescent="0.75">
      <c r="A11" s="243">
        <v>7</v>
      </c>
      <c r="B11" s="244" t="s">
        <v>430</v>
      </c>
      <c r="C11" s="245"/>
      <c r="D11" s="246">
        <f>'ครุภัณฑ์(แนบ ตร.7)'!F121+'ครุภัณฑ์(แนบ ตร.7)'!F122+'ครุภัณฑ์(แนบ ตร.7)'!F123+'ครุภัณฑ์(แนบ ตร.7)'!F125+'ครุภัณฑ์(แนบ ตร.7)'!F126</f>
        <v>0</v>
      </c>
      <c r="E11" s="245"/>
      <c r="F11" s="246">
        <f>'ครุภัณฑ์(แนบ ตร.7)'!F128</f>
        <v>0</v>
      </c>
      <c r="G11" s="245"/>
      <c r="H11" s="246">
        <f>'ครุภัณฑ์(แนบ ตร.7)'!F130</f>
        <v>0</v>
      </c>
      <c r="I11" s="245"/>
      <c r="J11" s="246">
        <f>'สิ่งก่อสร้าง(แนบ ตร.7)'!F62</f>
        <v>0</v>
      </c>
      <c r="K11" s="247">
        <f t="shared" si="0"/>
        <v>0</v>
      </c>
      <c r="L11" s="250"/>
    </row>
    <row r="12" spans="1:14" ht="21.75" customHeight="1" thickBot="1" x14ac:dyDescent="0.75">
      <c r="A12" s="243">
        <v>8</v>
      </c>
      <c r="B12" s="244" t="s">
        <v>431</v>
      </c>
      <c r="C12" s="245"/>
      <c r="D12" s="246">
        <f>'ครุภัณฑ์(แนบ ตร.7)'!F140+'ครุภัณฑ์(แนบ ตร.7)'!F141+'ครุภัณฑ์(แนบ ตร.7)'!F142+'ครุภัณฑ์(แนบ ตร.7)'!F144+'ครุภัณฑ์(แนบ ตร.7)'!F145</f>
        <v>0</v>
      </c>
      <c r="E12" s="245"/>
      <c r="F12" s="246">
        <f>'ครุภัณฑ์(แนบ ตร.7)'!F147</f>
        <v>0</v>
      </c>
      <c r="G12" s="245"/>
      <c r="H12" s="246">
        <f>'ครุภัณฑ์(แนบ ตร.7)'!F149</f>
        <v>0</v>
      </c>
      <c r="I12" s="245"/>
      <c r="J12" s="246">
        <f>'สิ่งก่อสร้าง(แนบ ตร.7)'!F71</f>
        <v>0</v>
      </c>
      <c r="K12" s="247">
        <f t="shared" si="0"/>
        <v>0</v>
      </c>
      <c r="L12" s="250"/>
      <c r="N12" s="236" t="s">
        <v>335</v>
      </c>
    </row>
    <row r="13" spans="1:14" ht="21.75" customHeight="1" thickBot="1" x14ac:dyDescent="0.75">
      <c r="A13" s="243">
        <v>9</v>
      </c>
      <c r="B13" s="244" t="s">
        <v>432</v>
      </c>
      <c r="C13" s="245"/>
      <c r="D13" s="246">
        <f>'ครุภัณฑ์(แนบ ตร.7)'!F159+'ครุภัณฑ์(แนบ ตร.7)'!F160+'ครุภัณฑ์(แนบ ตร.7)'!F161+'ครุภัณฑ์(แนบ ตร.7)'!F163+'ครุภัณฑ์(แนบ ตร.7)'!F164</f>
        <v>0</v>
      </c>
      <c r="E13" s="245"/>
      <c r="F13" s="246">
        <f>'ครุภัณฑ์(แนบ ตร.7)'!F166</f>
        <v>0</v>
      </c>
      <c r="G13" s="245"/>
      <c r="H13" s="246">
        <f>'ครุภัณฑ์(แนบ ตร.7)'!F168</f>
        <v>0</v>
      </c>
      <c r="I13" s="245"/>
      <c r="J13" s="246">
        <f>'สิ่งก่อสร้าง(แนบ ตร.7)'!F80</f>
        <v>0</v>
      </c>
      <c r="K13" s="247">
        <f t="shared" si="0"/>
        <v>0</v>
      </c>
      <c r="L13" s="250"/>
    </row>
    <row r="14" spans="1:14" ht="21.75" customHeight="1" thickBot="1" x14ac:dyDescent="0.75">
      <c r="A14" s="243">
        <v>10</v>
      </c>
      <c r="B14" s="244" t="s">
        <v>279</v>
      </c>
      <c r="C14" s="245"/>
      <c r="D14" s="246">
        <f>'ครุภัณฑ์(แนบ ตร.7)'!F178+'ครุภัณฑ์(แนบ ตร.7)'!F179+'ครุภัณฑ์(แนบ ตร.7)'!F180+'ครุภัณฑ์(แนบ ตร.7)'!F182+'ครุภัณฑ์(แนบ ตร.7)'!F183</f>
        <v>0</v>
      </c>
      <c r="E14" s="245"/>
      <c r="F14" s="246">
        <f>'ครุภัณฑ์(แนบ ตร.7)'!F185</f>
        <v>0</v>
      </c>
      <c r="G14" s="245"/>
      <c r="H14" s="246">
        <f>'ครุภัณฑ์(แนบ ตร.7)'!F187</f>
        <v>0</v>
      </c>
      <c r="I14" s="245"/>
      <c r="J14" s="246">
        <f>'สิ่งก่อสร้าง(แนบ ตร.7)'!F89</f>
        <v>0</v>
      </c>
      <c r="K14" s="247">
        <f t="shared" si="0"/>
        <v>0</v>
      </c>
      <c r="L14" s="250"/>
    </row>
    <row r="15" spans="1:14" ht="21.75" customHeight="1" thickBot="1" x14ac:dyDescent="0.75">
      <c r="A15" s="243">
        <v>11</v>
      </c>
      <c r="B15" s="244" t="s">
        <v>280</v>
      </c>
      <c r="C15" s="245"/>
      <c r="D15" s="246">
        <f>'ครุภัณฑ์(แนบ ตร.7)'!F197+'ครุภัณฑ์(แนบ ตร.7)'!F198+'ครุภัณฑ์(แนบ ตร.7)'!F199+'ครุภัณฑ์(แนบ ตร.7)'!F201+'ครุภัณฑ์(แนบ ตร.7)'!F202</f>
        <v>0</v>
      </c>
      <c r="E15" s="245"/>
      <c r="F15" s="246">
        <f>'ครุภัณฑ์(แนบ ตร.7)'!F204</f>
        <v>0</v>
      </c>
      <c r="G15" s="245"/>
      <c r="H15" s="246">
        <f>'ครุภัณฑ์(แนบ ตร.7)'!F206</f>
        <v>0</v>
      </c>
      <c r="I15" s="245"/>
      <c r="J15" s="246">
        <f>'สิ่งก่อสร้าง(แนบ ตร.7)'!F98</f>
        <v>0</v>
      </c>
      <c r="K15" s="247">
        <f t="shared" si="0"/>
        <v>0</v>
      </c>
      <c r="L15" s="250"/>
    </row>
    <row r="16" spans="1:14" ht="21.75" customHeight="1" thickBot="1" x14ac:dyDescent="0.75">
      <c r="A16" s="243">
        <v>12</v>
      </c>
      <c r="B16" s="244" t="s">
        <v>281</v>
      </c>
      <c r="C16" s="245"/>
      <c r="D16" s="246">
        <f>'ครุภัณฑ์(แนบ ตร.7)'!F215+'ครุภัณฑ์(แนบ ตร.7)'!F216+'ครุภัณฑ์(แนบ ตร.7)'!F217+'ครุภัณฑ์(แนบ ตร.7)'!F219+'ครุภัณฑ์(แนบ ตร.7)'!F220</f>
        <v>0</v>
      </c>
      <c r="E16" s="245"/>
      <c r="F16" s="246">
        <f>'ครุภัณฑ์(แนบ ตร.7)'!F222</f>
        <v>0</v>
      </c>
      <c r="G16" s="245"/>
      <c r="H16" s="246">
        <f>'ครุภัณฑ์(แนบ ตร.7)'!F224</f>
        <v>0</v>
      </c>
      <c r="I16" s="245"/>
      <c r="J16" s="246">
        <f>'สิ่งก่อสร้าง(แนบ ตร.7)'!F107</f>
        <v>0</v>
      </c>
      <c r="K16" s="247">
        <f t="shared" si="0"/>
        <v>0</v>
      </c>
      <c r="L16" s="250"/>
    </row>
    <row r="17" spans="1:12" ht="21.75" customHeight="1" thickBot="1" x14ac:dyDescent="0.75">
      <c r="A17" s="243">
        <v>13</v>
      </c>
      <c r="B17" s="244" t="s">
        <v>282</v>
      </c>
      <c r="C17" s="245"/>
      <c r="D17" s="246">
        <f>'ครุภัณฑ์(แนบ ตร.7)'!F233+'ครุภัณฑ์(แนบ ตร.7)'!F234+'ครุภัณฑ์(แนบ ตร.7)'!F235+'ครุภัณฑ์(แนบ ตร.7)'!F237+'ครุภัณฑ์(แนบ ตร.7)'!F238</f>
        <v>0</v>
      </c>
      <c r="E17" s="245"/>
      <c r="F17" s="246">
        <f>'ครุภัณฑ์(แนบ ตร.7)'!F240</f>
        <v>0</v>
      </c>
      <c r="G17" s="245"/>
      <c r="H17" s="246">
        <f>'ครุภัณฑ์(แนบ ตร.7)'!F242</f>
        <v>0</v>
      </c>
      <c r="I17" s="245"/>
      <c r="J17" s="246">
        <f>'สิ่งก่อสร้าง(แนบ ตร.7)'!F116</f>
        <v>0</v>
      </c>
      <c r="K17" s="247">
        <f>D17+F17+H17+J17</f>
        <v>0</v>
      </c>
      <c r="L17" s="250"/>
    </row>
    <row r="18" spans="1:12" ht="21.75" customHeight="1" thickBot="1" x14ac:dyDescent="0.75">
      <c r="A18" s="243">
        <v>14</v>
      </c>
      <c r="B18" s="244" t="s">
        <v>352</v>
      </c>
      <c r="C18" s="245"/>
      <c r="D18" s="246">
        <f>'ครุภัณฑ์(แนบ ตร.7)'!F252+'ครุภัณฑ์(แนบ ตร.7)'!F253+'ครุภัณฑ์(แนบ ตร.7)'!F254+'ครุภัณฑ์(แนบ ตร.7)'!F256+'ครุภัณฑ์(แนบ ตร.7)'!F257</f>
        <v>0</v>
      </c>
      <c r="E18" s="245"/>
      <c r="F18" s="246">
        <f>'ครุภัณฑ์(แนบ ตร.7)'!F259</f>
        <v>0</v>
      </c>
      <c r="G18" s="245"/>
      <c r="H18" s="246">
        <f>'ครุภัณฑ์(แนบ ตร.7)'!F261</f>
        <v>0</v>
      </c>
      <c r="I18" s="245"/>
      <c r="J18" s="246">
        <f>'สิ่งก่อสร้าง(แนบ ตร.7)'!F125</f>
        <v>0</v>
      </c>
      <c r="K18" s="247">
        <f>D18+F18+H18+J18</f>
        <v>0</v>
      </c>
      <c r="L18" s="250"/>
    </row>
    <row r="19" spans="1:12" s="237" customFormat="1" ht="22.5" customHeight="1" thickBot="1" x14ac:dyDescent="0.75">
      <c r="A19" s="536" t="s">
        <v>0</v>
      </c>
      <c r="B19" s="537"/>
      <c r="C19" s="251">
        <f t="shared" ref="C19:J19" si="1">SUM(C5:C18)</f>
        <v>0</v>
      </c>
      <c r="D19" s="252">
        <f>SUM(D5:D18)</f>
        <v>0</v>
      </c>
      <c r="E19" s="251">
        <f t="shared" si="1"/>
        <v>0</v>
      </c>
      <c r="F19" s="252">
        <f>SUM(F5:F18)</f>
        <v>0</v>
      </c>
      <c r="G19" s="253">
        <f t="shared" si="1"/>
        <v>0</v>
      </c>
      <c r="H19" s="253">
        <f t="shared" si="1"/>
        <v>0</v>
      </c>
      <c r="I19" s="251">
        <f t="shared" si="1"/>
        <v>0</v>
      </c>
      <c r="J19" s="252">
        <f t="shared" si="1"/>
        <v>0</v>
      </c>
      <c r="K19" s="247">
        <f>SUM(K5:K18)</f>
        <v>0</v>
      </c>
      <c r="L19" s="254"/>
    </row>
    <row r="20" spans="1:12" x14ac:dyDescent="0.7">
      <c r="A20" s="255"/>
    </row>
    <row r="21" spans="1:12" x14ac:dyDescent="0.7">
      <c r="A21" s="237" t="s">
        <v>368</v>
      </c>
      <c r="K21" s="256"/>
    </row>
    <row r="22" spans="1:12" x14ac:dyDescent="0.7">
      <c r="G22" s="236" t="s">
        <v>364</v>
      </c>
    </row>
  </sheetData>
  <mergeCells count="10">
    <mergeCell ref="A2:E2"/>
    <mergeCell ref="I3:J3"/>
    <mergeCell ref="K3:K4"/>
    <mergeCell ref="A19:B19"/>
    <mergeCell ref="C3:D3"/>
    <mergeCell ref="L3:L4"/>
    <mergeCell ref="A3:A4"/>
    <mergeCell ref="B3:B4"/>
    <mergeCell ref="E3:F3"/>
    <mergeCell ref="G3:H3"/>
  </mergeCells>
  <phoneticPr fontId="2" type="noConversion"/>
  <pageMargins left="0.39370078740157483" right="0.39370078740157483" top="0.59055118110236227" bottom="0.19685039370078741" header="0.74803149606299213" footer="0.31496062992125984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4"/>
  <dimension ref="A2:N263"/>
  <sheetViews>
    <sheetView zoomScale="70" zoomScaleNormal="70" workbookViewId="0">
      <selection activeCell="A4" sqref="A4:H4"/>
    </sheetView>
  </sheetViews>
  <sheetFormatPr defaultColWidth="9.109375" defaultRowHeight="21" x14ac:dyDescent="0.25"/>
  <cols>
    <col min="1" max="1" width="7.6640625" style="98" customWidth="1"/>
    <col min="2" max="2" width="51.77734375" style="98" customWidth="1"/>
    <col min="3" max="3" width="11.77734375" style="98" customWidth="1"/>
    <col min="4" max="4" width="11.5546875" style="98" customWidth="1"/>
    <col min="5" max="5" width="13" style="98" customWidth="1"/>
    <col min="6" max="6" width="12.88671875" style="98" customWidth="1"/>
    <col min="7" max="7" width="43.6640625" style="98" customWidth="1"/>
    <col min="8" max="8" width="10.6640625" style="98" customWidth="1"/>
    <col min="9" max="9" width="6.44140625" style="98" customWidth="1"/>
    <col min="10" max="10" width="17.33203125" style="98" customWidth="1"/>
    <col min="11" max="11" width="6.44140625" style="98" customWidth="1"/>
    <col min="12" max="12" width="12" style="98" customWidth="1"/>
    <col min="13" max="13" width="13.6640625" style="98" customWidth="1"/>
    <col min="14" max="16384" width="9.109375" style="98"/>
  </cols>
  <sheetData>
    <row r="2" spans="1:8" ht="21.75" customHeight="1" x14ac:dyDescent="0.25">
      <c r="A2" s="98" t="s">
        <v>170</v>
      </c>
    </row>
    <row r="3" spans="1:8" ht="21.75" customHeight="1" x14ac:dyDescent="0.25">
      <c r="A3" s="98" t="s">
        <v>312</v>
      </c>
      <c r="G3" s="89" t="s">
        <v>429</v>
      </c>
    </row>
    <row r="4" spans="1:8" ht="21" customHeight="1" thickBot="1" x14ac:dyDescent="0.3">
      <c r="A4" s="539" t="s">
        <v>411</v>
      </c>
      <c r="B4" s="539"/>
      <c r="C4" s="539"/>
      <c r="D4" s="539"/>
      <c r="E4" s="539"/>
      <c r="F4" s="539"/>
      <c r="G4" s="539"/>
      <c r="H4" s="539"/>
    </row>
    <row r="5" spans="1:8" x14ac:dyDescent="0.25">
      <c r="A5" s="540" t="s">
        <v>12</v>
      </c>
      <c r="B5" s="542" t="s">
        <v>20</v>
      </c>
      <c r="C5" s="92" t="s">
        <v>15</v>
      </c>
      <c r="D5" s="92" t="s">
        <v>15</v>
      </c>
      <c r="E5" s="540" t="s">
        <v>16</v>
      </c>
      <c r="F5" s="542" t="s">
        <v>17</v>
      </c>
      <c r="G5" s="542" t="s">
        <v>18</v>
      </c>
      <c r="H5" s="540" t="s">
        <v>5</v>
      </c>
    </row>
    <row r="6" spans="1:8" ht="21.6" thickBot="1" x14ac:dyDescent="0.3">
      <c r="A6" s="541"/>
      <c r="B6" s="543"/>
      <c r="C6" s="93" t="s">
        <v>21</v>
      </c>
      <c r="D6" s="93" t="s">
        <v>22</v>
      </c>
      <c r="E6" s="541"/>
      <c r="F6" s="543"/>
      <c r="G6" s="543"/>
      <c r="H6" s="541"/>
    </row>
    <row r="7" spans="1:8" ht="21.6" thickBot="1" x14ac:dyDescent="0.3">
      <c r="A7" s="54"/>
      <c r="B7" s="63" t="s">
        <v>363</v>
      </c>
      <c r="C7" s="63"/>
      <c r="D7" s="63"/>
      <c r="E7" s="112"/>
      <c r="F7" s="146"/>
      <c r="G7" s="106"/>
      <c r="H7" s="106"/>
    </row>
    <row r="8" spans="1:8" ht="24" customHeight="1" thickBot="1" x14ac:dyDescent="0.3">
      <c r="A8" s="54">
        <v>1</v>
      </c>
      <c r="B8" s="113"/>
      <c r="C8" s="63"/>
      <c r="D8" s="63"/>
      <c r="E8" s="112"/>
      <c r="F8" s="146">
        <f>E8*6</f>
        <v>0</v>
      </c>
      <c r="G8" s="106"/>
      <c r="H8" s="54"/>
    </row>
    <row r="9" spans="1:8" ht="21.6" thickBot="1" x14ac:dyDescent="0.3">
      <c r="A9" s="54">
        <v>2</v>
      </c>
      <c r="B9" s="113"/>
      <c r="C9" s="63"/>
      <c r="D9" s="63"/>
      <c r="E9" s="112"/>
      <c r="F9" s="146">
        <f t="shared" ref="F9:F17" si="0">E9*6</f>
        <v>0</v>
      </c>
      <c r="G9" s="106"/>
      <c r="H9" s="54"/>
    </row>
    <row r="10" spans="1:8" ht="21.6" thickBot="1" x14ac:dyDescent="0.3">
      <c r="A10" s="54">
        <v>3</v>
      </c>
      <c r="B10" s="113"/>
      <c r="C10" s="63"/>
      <c r="D10" s="63"/>
      <c r="E10" s="112"/>
      <c r="F10" s="146">
        <f t="shared" si="0"/>
        <v>0</v>
      </c>
      <c r="G10" s="106"/>
      <c r="H10" s="54"/>
    </row>
    <row r="11" spans="1:8" ht="21.6" thickBot="1" x14ac:dyDescent="0.3">
      <c r="A11" s="54"/>
      <c r="B11" s="63" t="s">
        <v>220</v>
      </c>
      <c r="C11" s="63"/>
      <c r="D11" s="63"/>
      <c r="E11" s="112"/>
      <c r="F11" s="146">
        <f t="shared" si="0"/>
        <v>0</v>
      </c>
      <c r="G11" s="106"/>
      <c r="H11" s="54"/>
    </row>
    <row r="12" spans="1:8" ht="21.6" thickBot="1" x14ac:dyDescent="0.3">
      <c r="A12" s="54">
        <v>4</v>
      </c>
      <c r="B12" s="113"/>
      <c r="C12" s="63"/>
      <c r="D12" s="63"/>
      <c r="E12" s="112"/>
      <c r="F12" s="146">
        <f t="shared" si="0"/>
        <v>0</v>
      </c>
      <c r="G12" s="106"/>
      <c r="H12" s="54"/>
    </row>
    <row r="13" spans="1:8" ht="21.6" thickBot="1" x14ac:dyDescent="0.3">
      <c r="A13" s="54">
        <v>5</v>
      </c>
      <c r="B13" s="113"/>
      <c r="C13" s="63"/>
      <c r="D13" s="63"/>
      <c r="E13" s="112"/>
      <c r="F13" s="146">
        <f t="shared" si="0"/>
        <v>0</v>
      </c>
      <c r="G13" s="106"/>
      <c r="H13" s="54"/>
    </row>
    <row r="14" spans="1:8" ht="21.6" thickBot="1" x14ac:dyDescent="0.3">
      <c r="A14" s="54"/>
      <c r="B14" s="82" t="s">
        <v>221</v>
      </c>
      <c r="C14" s="82"/>
      <c r="D14" s="82"/>
      <c r="E14" s="91"/>
      <c r="F14" s="146">
        <f t="shared" si="0"/>
        <v>0</v>
      </c>
      <c r="G14" s="106"/>
      <c r="H14" s="81"/>
    </row>
    <row r="15" spans="1:8" ht="21.6" thickBot="1" x14ac:dyDescent="0.3">
      <c r="A15" s="54">
        <v>6</v>
      </c>
      <c r="B15" s="106"/>
      <c r="C15" s="82"/>
      <c r="D15" s="82"/>
      <c r="E15" s="91"/>
      <c r="F15" s="146">
        <f t="shared" si="0"/>
        <v>0</v>
      </c>
      <c r="G15" s="106"/>
      <c r="H15" s="106"/>
    </row>
    <row r="16" spans="1:8" ht="21.6" thickBot="1" x14ac:dyDescent="0.3">
      <c r="A16" s="54"/>
      <c r="B16" s="82" t="s">
        <v>333</v>
      </c>
      <c r="C16" s="82"/>
      <c r="D16" s="82"/>
      <c r="E16" s="91"/>
      <c r="F16" s="146">
        <f t="shared" si="0"/>
        <v>0</v>
      </c>
      <c r="G16" s="106"/>
      <c r="H16" s="81"/>
    </row>
    <row r="17" spans="1:8" ht="21.6" thickBot="1" x14ac:dyDescent="0.3">
      <c r="A17" s="54">
        <v>7</v>
      </c>
      <c r="B17" s="106"/>
      <c r="C17" s="82"/>
      <c r="D17" s="82"/>
      <c r="E17" s="91"/>
      <c r="F17" s="146">
        <f t="shared" si="0"/>
        <v>0</v>
      </c>
      <c r="G17" s="106"/>
      <c r="H17" s="106"/>
    </row>
    <row r="18" spans="1:8" ht="21.6" thickBot="1" x14ac:dyDescent="0.3">
      <c r="A18" s="461" t="s">
        <v>409</v>
      </c>
      <c r="B18" s="462"/>
      <c r="C18" s="544" t="s">
        <v>135</v>
      </c>
      <c r="D18" s="545"/>
      <c r="E18" s="546"/>
      <c r="F18" s="91">
        <f>SUM(F7:F17)</f>
        <v>0</v>
      </c>
      <c r="G18" s="106"/>
      <c r="H18" s="106"/>
    </row>
    <row r="19" spans="1:8" ht="18.75" customHeight="1" x14ac:dyDescent="0.25"/>
    <row r="20" spans="1:8" ht="18.75" customHeight="1" x14ac:dyDescent="0.25"/>
    <row r="21" spans="1:8" ht="21.75" customHeight="1" x14ac:dyDescent="0.25">
      <c r="A21" s="98" t="s">
        <v>170</v>
      </c>
    </row>
    <row r="22" spans="1:8" ht="21.75" customHeight="1" x14ac:dyDescent="0.25">
      <c r="A22" s="98" t="s">
        <v>313</v>
      </c>
      <c r="G22" s="89" t="s">
        <v>248</v>
      </c>
    </row>
    <row r="23" spans="1:8" ht="21" customHeight="1" thickBot="1" x14ac:dyDescent="0.3">
      <c r="A23" s="539" t="s">
        <v>411</v>
      </c>
      <c r="B23" s="539"/>
      <c r="C23" s="539"/>
      <c r="D23" s="539"/>
      <c r="E23" s="539"/>
      <c r="F23" s="539"/>
      <c r="G23" s="539"/>
      <c r="H23" s="539"/>
    </row>
    <row r="24" spans="1:8" x14ac:dyDescent="0.25">
      <c r="A24" s="540" t="s">
        <v>12</v>
      </c>
      <c r="B24" s="542" t="s">
        <v>20</v>
      </c>
      <c r="C24" s="92" t="s">
        <v>15</v>
      </c>
      <c r="D24" s="92" t="s">
        <v>15</v>
      </c>
      <c r="E24" s="540" t="s">
        <v>16</v>
      </c>
      <c r="F24" s="542" t="s">
        <v>17</v>
      </c>
      <c r="G24" s="542" t="s">
        <v>18</v>
      </c>
      <c r="H24" s="540" t="s">
        <v>5</v>
      </c>
    </row>
    <row r="25" spans="1:8" ht="21.6" thickBot="1" x14ac:dyDescent="0.3">
      <c r="A25" s="541"/>
      <c r="B25" s="543"/>
      <c r="C25" s="93" t="s">
        <v>21</v>
      </c>
      <c r="D25" s="93" t="s">
        <v>22</v>
      </c>
      <c r="E25" s="541"/>
      <c r="F25" s="543"/>
      <c r="G25" s="543"/>
      <c r="H25" s="541"/>
    </row>
    <row r="26" spans="1:8" ht="21.6" thickBot="1" x14ac:dyDescent="0.3">
      <c r="A26" s="54"/>
      <c r="B26" s="63" t="s">
        <v>363</v>
      </c>
      <c r="C26" s="63"/>
      <c r="D26" s="63"/>
      <c r="E26" s="112"/>
      <c r="F26" s="146"/>
      <c r="G26" s="106"/>
      <c r="H26" s="106"/>
    </row>
    <row r="27" spans="1:8" ht="24" customHeight="1" thickBot="1" x14ac:dyDescent="0.3">
      <c r="A27" s="54">
        <v>1</v>
      </c>
      <c r="B27" s="113"/>
      <c r="C27" s="63"/>
      <c r="D27" s="63"/>
      <c r="E27" s="112"/>
      <c r="F27" s="146">
        <f>E27*6</f>
        <v>0</v>
      </c>
      <c r="G27" s="106"/>
      <c r="H27" s="54"/>
    </row>
    <row r="28" spans="1:8" ht="21.6" thickBot="1" x14ac:dyDescent="0.3">
      <c r="A28" s="54">
        <v>2</v>
      </c>
      <c r="B28" s="113"/>
      <c r="C28" s="63"/>
      <c r="D28" s="63"/>
      <c r="E28" s="112"/>
      <c r="F28" s="146">
        <f t="shared" ref="F28:F36" si="1">E28*6</f>
        <v>0</v>
      </c>
      <c r="G28" s="106"/>
      <c r="H28" s="54"/>
    </row>
    <row r="29" spans="1:8" ht="21.6" thickBot="1" x14ac:dyDescent="0.3">
      <c r="A29" s="54">
        <v>3</v>
      </c>
      <c r="B29" s="113"/>
      <c r="C29" s="63"/>
      <c r="D29" s="63"/>
      <c r="E29" s="112"/>
      <c r="F29" s="146">
        <f t="shared" si="1"/>
        <v>0</v>
      </c>
      <c r="G29" s="106"/>
      <c r="H29" s="54"/>
    </row>
    <row r="30" spans="1:8" ht="21.6" thickBot="1" x14ac:dyDescent="0.3">
      <c r="A30" s="54"/>
      <c r="B30" s="63" t="s">
        <v>220</v>
      </c>
      <c r="C30" s="63"/>
      <c r="D30" s="63"/>
      <c r="E30" s="112"/>
      <c r="F30" s="146">
        <f t="shared" si="1"/>
        <v>0</v>
      </c>
      <c r="G30" s="106"/>
      <c r="H30" s="54"/>
    </row>
    <row r="31" spans="1:8" x14ac:dyDescent="0.25">
      <c r="A31" s="54">
        <v>4</v>
      </c>
      <c r="B31" s="113"/>
      <c r="C31" s="63"/>
      <c r="D31" s="63"/>
      <c r="E31" s="112"/>
      <c r="F31" s="146">
        <f t="shared" si="1"/>
        <v>0</v>
      </c>
      <c r="G31" s="106"/>
      <c r="H31" s="54"/>
    </row>
    <row r="32" spans="1:8" ht="21.6" thickBot="1" x14ac:dyDescent="0.3">
      <c r="A32" s="54">
        <v>5</v>
      </c>
      <c r="B32" s="113"/>
      <c r="C32" s="63"/>
      <c r="D32" s="63"/>
      <c r="E32" s="112"/>
      <c r="F32" s="146">
        <f t="shared" si="1"/>
        <v>0</v>
      </c>
      <c r="G32" s="106"/>
      <c r="H32" s="54"/>
    </row>
    <row r="33" spans="1:8" ht="21.6" thickBot="1" x14ac:dyDescent="0.3">
      <c r="A33" s="54"/>
      <c r="B33" s="82" t="s">
        <v>221</v>
      </c>
      <c r="C33" s="82"/>
      <c r="D33" s="82"/>
      <c r="E33" s="91"/>
      <c r="F33" s="146">
        <f t="shared" si="1"/>
        <v>0</v>
      </c>
      <c r="G33" s="106"/>
      <c r="H33" s="81"/>
    </row>
    <row r="34" spans="1:8" ht="21.6" thickBot="1" x14ac:dyDescent="0.3">
      <c r="A34" s="54">
        <v>6</v>
      </c>
      <c r="B34" s="106"/>
      <c r="C34" s="82"/>
      <c r="D34" s="82"/>
      <c r="E34" s="91"/>
      <c r="F34" s="146">
        <f t="shared" si="1"/>
        <v>0</v>
      </c>
      <c r="G34" s="106"/>
      <c r="H34" s="106"/>
    </row>
    <row r="35" spans="1:8" ht="21.6" thickBot="1" x14ac:dyDescent="0.3">
      <c r="A35" s="54"/>
      <c r="B35" s="82" t="s">
        <v>333</v>
      </c>
      <c r="C35" s="82"/>
      <c r="D35" s="82"/>
      <c r="E35" s="91"/>
      <c r="F35" s="146">
        <f t="shared" si="1"/>
        <v>0</v>
      </c>
      <c r="G35" s="106"/>
      <c r="H35" s="81"/>
    </row>
    <row r="36" spans="1:8" ht="21.6" thickBot="1" x14ac:dyDescent="0.3">
      <c r="A36" s="54">
        <v>7</v>
      </c>
      <c r="B36" s="106"/>
      <c r="C36" s="82"/>
      <c r="D36" s="82"/>
      <c r="E36" s="91"/>
      <c r="F36" s="146">
        <f t="shared" si="1"/>
        <v>0</v>
      </c>
      <c r="G36" s="106"/>
      <c r="H36" s="106"/>
    </row>
    <row r="37" spans="1:8" ht="21.6" thickBot="1" x14ac:dyDescent="0.3">
      <c r="A37" s="461" t="s">
        <v>409</v>
      </c>
      <c r="B37" s="462"/>
      <c r="C37" s="544" t="s">
        <v>135</v>
      </c>
      <c r="D37" s="545"/>
      <c r="E37" s="546"/>
      <c r="F37" s="91">
        <f>SUM(F26:F36)</f>
        <v>0</v>
      </c>
      <c r="G37" s="106"/>
      <c r="H37" s="106"/>
    </row>
    <row r="38" spans="1:8" x14ac:dyDescent="0.25">
      <c r="B38" s="98" t="s">
        <v>206</v>
      </c>
    </row>
    <row r="40" spans="1:8" ht="21.75" customHeight="1" x14ac:dyDescent="0.25">
      <c r="A40" s="98" t="s">
        <v>170</v>
      </c>
    </row>
    <row r="41" spans="1:8" ht="21.75" customHeight="1" x14ac:dyDescent="0.25">
      <c r="A41" s="98" t="s">
        <v>314</v>
      </c>
      <c r="G41" s="89" t="s">
        <v>428</v>
      </c>
    </row>
    <row r="42" spans="1:8" ht="21" customHeight="1" thickBot="1" x14ac:dyDescent="0.3">
      <c r="A42" s="539" t="s">
        <v>411</v>
      </c>
      <c r="B42" s="539"/>
      <c r="C42" s="539"/>
      <c r="D42" s="539"/>
      <c r="E42" s="539"/>
      <c r="F42" s="539"/>
      <c r="G42" s="539"/>
      <c r="H42" s="539"/>
    </row>
    <row r="43" spans="1:8" x14ac:dyDescent="0.25">
      <c r="A43" s="540" t="s">
        <v>12</v>
      </c>
      <c r="B43" s="542" t="s">
        <v>20</v>
      </c>
      <c r="C43" s="92" t="s">
        <v>15</v>
      </c>
      <c r="D43" s="92" t="s">
        <v>15</v>
      </c>
      <c r="E43" s="540" t="s">
        <v>16</v>
      </c>
      <c r="F43" s="542" t="s">
        <v>17</v>
      </c>
      <c r="G43" s="542" t="s">
        <v>18</v>
      </c>
      <c r="H43" s="540" t="s">
        <v>5</v>
      </c>
    </row>
    <row r="44" spans="1:8" ht="21.6" thickBot="1" x14ac:dyDescent="0.3">
      <c r="A44" s="541"/>
      <c r="B44" s="543"/>
      <c r="C44" s="93" t="s">
        <v>21</v>
      </c>
      <c r="D44" s="93" t="s">
        <v>22</v>
      </c>
      <c r="E44" s="541"/>
      <c r="F44" s="543"/>
      <c r="G44" s="543"/>
      <c r="H44" s="541"/>
    </row>
    <row r="45" spans="1:8" x14ac:dyDescent="0.25">
      <c r="A45" s="54"/>
      <c r="B45" s="63" t="s">
        <v>363</v>
      </c>
      <c r="C45" s="63"/>
      <c r="D45" s="63"/>
      <c r="E45" s="112"/>
      <c r="F45" s="146"/>
      <c r="G45" s="106"/>
      <c r="H45" s="106"/>
    </row>
    <row r="46" spans="1:8" ht="24" customHeight="1" thickBot="1" x14ac:dyDescent="0.3">
      <c r="A46" s="54">
        <v>1</v>
      </c>
      <c r="B46" s="113"/>
      <c r="C46" s="63"/>
      <c r="D46" s="63"/>
      <c r="E46" s="112"/>
      <c r="F46" s="146">
        <f>E46*6</f>
        <v>0</v>
      </c>
      <c r="G46" s="106"/>
      <c r="H46" s="54"/>
    </row>
    <row r="47" spans="1:8" ht="21.6" thickBot="1" x14ac:dyDescent="0.3">
      <c r="A47" s="54">
        <v>2</v>
      </c>
      <c r="B47" s="113"/>
      <c r="C47" s="63"/>
      <c r="D47" s="63"/>
      <c r="E47" s="112"/>
      <c r="F47" s="146">
        <f t="shared" ref="F47:F55" si="2">E47*6</f>
        <v>0</v>
      </c>
      <c r="G47" s="106"/>
      <c r="H47" s="54"/>
    </row>
    <row r="48" spans="1:8" ht="21.6" thickBot="1" x14ac:dyDescent="0.3">
      <c r="A48" s="54">
        <v>3</v>
      </c>
      <c r="B48" s="113"/>
      <c r="C48" s="63"/>
      <c r="D48" s="63"/>
      <c r="E48" s="112"/>
      <c r="F48" s="146">
        <f t="shared" si="2"/>
        <v>0</v>
      </c>
      <c r="G48" s="106"/>
      <c r="H48" s="54"/>
    </row>
    <row r="49" spans="1:8" ht="21.6" thickBot="1" x14ac:dyDescent="0.3">
      <c r="A49" s="54"/>
      <c r="B49" s="63" t="s">
        <v>220</v>
      </c>
      <c r="C49" s="63"/>
      <c r="D49" s="63"/>
      <c r="E49" s="112"/>
      <c r="F49" s="146">
        <f t="shared" si="2"/>
        <v>0</v>
      </c>
      <c r="G49" s="106"/>
      <c r="H49" s="54"/>
    </row>
    <row r="50" spans="1:8" ht="21.6" thickBot="1" x14ac:dyDescent="0.3">
      <c r="A50" s="54">
        <v>4</v>
      </c>
      <c r="B50" s="113"/>
      <c r="C50" s="63"/>
      <c r="D50" s="63"/>
      <c r="E50" s="112"/>
      <c r="F50" s="146">
        <f t="shared" si="2"/>
        <v>0</v>
      </c>
      <c r="G50" s="106"/>
      <c r="H50" s="54"/>
    </row>
    <row r="51" spans="1:8" ht="21.6" thickBot="1" x14ac:dyDescent="0.3">
      <c r="A51" s="54">
        <v>5</v>
      </c>
      <c r="B51" s="113"/>
      <c r="C51" s="63"/>
      <c r="D51" s="63"/>
      <c r="E51" s="112"/>
      <c r="F51" s="146">
        <f t="shared" si="2"/>
        <v>0</v>
      </c>
      <c r="G51" s="106"/>
      <c r="H51" s="54"/>
    </row>
    <row r="52" spans="1:8" ht="21.6" thickBot="1" x14ac:dyDescent="0.3">
      <c r="A52" s="54"/>
      <c r="B52" s="82" t="s">
        <v>221</v>
      </c>
      <c r="C52" s="82"/>
      <c r="D52" s="82"/>
      <c r="E52" s="91"/>
      <c r="F52" s="146">
        <f t="shared" si="2"/>
        <v>0</v>
      </c>
      <c r="G52" s="106"/>
      <c r="H52" s="81"/>
    </row>
    <row r="53" spans="1:8" ht="21.6" thickBot="1" x14ac:dyDescent="0.3">
      <c r="A53" s="54">
        <v>6</v>
      </c>
      <c r="B53" s="106"/>
      <c r="C53" s="82"/>
      <c r="D53" s="82"/>
      <c r="E53" s="91"/>
      <c r="F53" s="146">
        <f t="shared" si="2"/>
        <v>0</v>
      </c>
      <c r="G53" s="106"/>
      <c r="H53" s="106"/>
    </row>
    <row r="54" spans="1:8" ht="21.6" thickBot="1" x14ac:dyDescent="0.3">
      <c r="A54" s="54"/>
      <c r="B54" s="82" t="s">
        <v>333</v>
      </c>
      <c r="C54" s="82"/>
      <c r="D54" s="82"/>
      <c r="E54" s="91"/>
      <c r="F54" s="146">
        <f t="shared" si="2"/>
        <v>0</v>
      </c>
      <c r="G54" s="106"/>
      <c r="H54" s="81"/>
    </row>
    <row r="55" spans="1:8" ht="21.6" thickBot="1" x14ac:dyDescent="0.3">
      <c r="A55" s="54">
        <v>7</v>
      </c>
      <c r="B55" s="106"/>
      <c r="C55" s="82"/>
      <c r="D55" s="82"/>
      <c r="E55" s="91"/>
      <c r="F55" s="146">
        <f t="shared" si="2"/>
        <v>0</v>
      </c>
      <c r="G55" s="106"/>
      <c r="H55" s="106"/>
    </row>
    <row r="56" spans="1:8" ht="21.6" thickBot="1" x14ac:dyDescent="0.3">
      <c r="A56" s="461" t="s">
        <v>409</v>
      </c>
      <c r="B56" s="462"/>
      <c r="C56" s="544" t="s">
        <v>135</v>
      </c>
      <c r="D56" s="545"/>
      <c r="E56" s="546"/>
      <c r="F56" s="91">
        <f>SUM(F45:F55)</f>
        <v>0</v>
      </c>
      <c r="G56" s="106"/>
      <c r="H56" s="106"/>
    </row>
    <row r="57" spans="1:8" x14ac:dyDescent="0.25">
      <c r="B57" s="98" t="s">
        <v>206</v>
      </c>
    </row>
    <row r="59" spans="1:8" ht="21.75" customHeight="1" x14ac:dyDescent="0.25">
      <c r="A59" s="98" t="s">
        <v>170</v>
      </c>
    </row>
    <row r="60" spans="1:8" ht="21.75" customHeight="1" x14ac:dyDescent="0.25">
      <c r="A60" s="98" t="s">
        <v>315</v>
      </c>
      <c r="G60" s="89" t="s">
        <v>427</v>
      </c>
    </row>
    <row r="61" spans="1:8" ht="21" customHeight="1" thickBot="1" x14ac:dyDescent="0.3">
      <c r="A61" s="539" t="s">
        <v>411</v>
      </c>
      <c r="B61" s="539"/>
      <c r="C61" s="539"/>
      <c r="D61" s="539"/>
      <c r="E61" s="539"/>
      <c r="F61" s="539"/>
      <c r="G61" s="539"/>
      <c r="H61" s="539"/>
    </row>
    <row r="62" spans="1:8" x14ac:dyDescent="0.25">
      <c r="A62" s="540" t="s">
        <v>12</v>
      </c>
      <c r="B62" s="542" t="s">
        <v>20</v>
      </c>
      <c r="C62" s="92" t="s">
        <v>15</v>
      </c>
      <c r="D62" s="92" t="s">
        <v>15</v>
      </c>
      <c r="E62" s="540" t="s">
        <v>16</v>
      </c>
      <c r="F62" s="542" t="s">
        <v>17</v>
      </c>
      <c r="G62" s="542" t="s">
        <v>18</v>
      </c>
      <c r="H62" s="540" t="s">
        <v>5</v>
      </c>
    </row>
    <row r="63" spans="1:8" ht="21.6" thickBot="1" x14ac:dyDescent="0.3">
      <c r="A63" s="541"/>
      <c r="B63" s="543"/>
      <c r="C63" s="93" t="s">
        <v>21</v>
      </c>
      <c r="D63" s="93" t="s">
        <v>22</v>
      </c>
      <c r="E63" s="541"/>
      <c r="F63" s="543"/>
      <c r="G63" s="543"/>
      <c r="H63" s="541"/>
    </row>
    <row r="64" spans="1:8" ht="21.6" thickBot="1" x14ac:dyDescent="0.3">
      <c r="A64" s="54"/>
      <c r="B64" s="63" t="s">
        <v>363</v>
      </c>
      <c r="C64" s="63"/>
      <c r="D64" s="63"/>
      <c r="E64" s="112"/>
      <c r="F64" s="146"/>
      <c r="G64" s="106"/>
      <c r="H64" s="106"/>
    </row>
    <row r="65" spans="1:8" ht="24" customHeight="1" thickBot="1" x14ac:dyDescent="0.3">
      <c r="A65" s="54">
        <v>1</v>
      </c>
      <c r="B65" s="113"/>
      <c r="C65" s="63"/>
      <c r="D65" s="63"/>
      <c r="E65" s="112"/>
      <c r="F65" s="146">
        <f>E65*6</f>
        <v>0</v>
      </c>
      <c r="G65" s="106"/>
      <c r="H65" s="54"/>
    </row>
    <row r="66" spans="1:8" ht="21.6" thickBot="1" x14ac:dyDescent="0.3">
      <c r="A66" s="54">
        <v>2</v>
      </c>
      <c r="B66" s="113"/>
      <c r="C66" s="63"/>
      <c r="D66" s="63"/>
      <c r="E66" s="112"/>
      <c r="F66" s="146">
        <f t="shared" ref="F66:F74" si="3">E66*6</f>
        <v>0</v>
      </c>
      <c r="G66" s="106"/>
      <c r="H66" s="54"/>
    </row>
    <row r="67" spans="1:8" ht="21.6" thickBot="1" x14ac:dyDescent="0.3">
      <c r="A67" s="54">
        <v>3</v>
      </c>
      <c r="B67" s="113"/>
      <c r="C67" s="63"/>
      <c r="D67" s="63"/>
      <c r="E67" s="112"/>
      <c r="F67" s="146">
        <f t="shared" si="3"/>
        <v>0</v>
      </c>
      <c r="G67" s="106"/>
      <c r="H67" s="54"/>
    </row>
    <row r="68" spans="1:8" ht="21.6" thickBot="1" x14ac:dyDescent="0.3">
      <c r="A68" s="54"/>
      <c r="B68" s="63" t="s">
        <v>220</v>
      </c>
      <c r="C68" s="63"/>
      <c r="D68" s="63"/>
      <c r="E68" s="112"/>
      <c r="F68" s="146">
        <f t="shared" si="3"/>
        <v>0</v>
      </c>
      <c r="G68" s="106"/>
      <c r="H68" s="54"/>
    </row>
    <row r="69" spans="1:8" ht="21.6" thickBot="1" x14ac:dyDescent="0.3">
      <c r="A69" s="54">
        <v>4</v>
      </c>
      <c r="B69" s="113"/>
      <c r="C69" s="63"/>
      <c r="D69" s="63"/>
      <c r="E69" s="112"/>
      <c r="F69" s="146">
        <f t="shared" si="3"/>
        <v>0</v>
      </c>
      <c r="G69" s="106"/>
      <c r="H69" s="54"/>
    </row>
    <row r="70" spans="1:8" ht="21.6" thickBot="1" x14ac:dyDescent="0.3">
      <c r="A70" s="54">
        <v>5</v>
      </c>
      <c r="B70" s="113"/>
      <c r="C70" s="63"/>
      <c r="D70" s="63"/>
      <c r="E70" s="112"/>
      <c r="F70" s="146">
        <f t="shared" si="3"/>
        <v>0</v>
      </c>
      <c r="G70" s="106"/>
      <c r="H70" s="54"/>
    </row>
    <row r="71" spans="1:8" ht="21.6" thickBot="1" x14ac:dyDescent="0.3">
      <c r="A71" s="54"/>
      <c r="B71" s="82" t="s">
        <v>221</v>
      </c>
      <c r="C71" s="82"/>
      <c r="D71" s="82"/>
      <c r="E71" s="91"/>
      <c r="F71" s="146">
        <f t="shared" si="3"/>
        <v>0</v>
      </c>
      <c r="G71" s="106"/>
      <c r="H71" s="81"/>
    </row>
    <row r="72" spans="1:8" ht="21.6" thickBot="1" x14ac:dyDescent="0.3">
      <c r="A72" s="54">
        <v>6</v>
      </c>
      <c r="B72" s="106"/>
      <c r="C72" s="82"/>
      <c r="D72" s="82"/>
      <c r="E72" s="91"/>
      <c r="F72" s="146">
        <f t="shared" si="3"/>
        <v>0</v>
      </c>
      <c r="G72" s="106"/>
      <c r="H72" s="106"/>
    </row>
    <row r="73" spans="1:8" ht="21.6" thickBot="1" x14ac:dyDescent="0.3">
      <c r="A73" s="54"/>
      <c r="B73" s="82" t="s">
        <v>333</v>
      </c>
      <c r="C73" s="82"/>
      <c r="D73" s="82"/>
      <c r="E73" s="91"/>
      <c r="F73" s="146">
        <f t="shared" si="3"/>
        <v>0</v>
      </c>
      <c r="G73" s="106"/>
      <c r="H73" s="81"/>
    </row>
    <row r="74" spans="1:8" ht="21.6" thickBot="1" x14ac:dyDescent="0.3">
      <c r="A74" s="54">
        <v>7</v>
      </c>
      <c r="B74" s="106"/>
      <c r="C74" s="82"/>
      <c r="D74" s="82"/>
      <c r="E74" s="91"/>
      <c r="F74" s="146">
        <f t="shared" si="3"/>
        <v>0</v>
      </c>
      <c r="G74" s="106"/>
      <c r="H74" s="106"/>
    </row>
    <row r="75" spans="1:8" ht="21.6" thickBot="1" x14ac:dyDescent="0.3">
      <c r="A75" s="461" t="s">
        <v>409</v>
      </c>
      <c r="B75" s="462"/>
      <c r="C75" s="544" t="s">
        <v>135</v>
      </c>
      <c r="D75" s="545"/>
      <c r="E75" s="546"/>
      <c r="F75" s="91">
        <f>SUM(F64:F74)</f>
        <v>0</v>
      </c>
      <c r="G75" s="106"/>
      <c r="H75" s="106"/>
    </row>
    <row r="76" spans="1:8" x14ac:dyDescent="0.25">
      <c r="B76" s="98" t="s">
        <v>206</v>
      </c>
    </row>
    <row r="78" spans="1:8" ht="21.75" customHeight="1" x14ac:dyDescent="0.25">
      <c r="A78" s="98" t="s">
        <v>170</v>
      </c>
    </row>
    <row r="79" spans="1:8" ht="21.75" customHeight="1" x14ac:dyDescent="0.25">
      <c r="A79" s="98" t="s">
        <v>316</v>
      </c>
      <c r="G79" s="89" t="s">
        <v>249</v>
      </c>
    </row>
    <row r="80" spans="1:8" ht="21" customHeight="1" thickBot="1" x14ac:dyDescent="0.3">
      <c r="A80" s="539" t="s">
        <v>411</v>
      </c>
      <c r="B80" s="539"/>
      <c r="C80" s="539"/>
      <c r="D80" s="539"/>
      <c r="E80" s="539"/>
      <c r="F80" s="539"/>
      <c r="G80" s="539"/>
      <c r="H80" s="539"/>
    </row>
    <row r="81" spans="1:8" x14ac:dyDescent="0.25">
      <c r="A81" s="540" t="s">
        <v>12</v>
      </c>
      <c r="B81" s="542" t="s">
        <v>20</v>
      </c>
      <c r="C81" s="92" t="s">
        <v>15</v>
      </c>
      <c r="D81" s="92" t="s">
        <v>15</v>
      </c>
      <c r="E81" s="540" t="s">
        <v>16</v>
      </c>
      <c r="F81" s="542" t="s">
        <v>17</v>
      </c>
      <c r="G81" s="542" t="s">
        <v>18</v>
      </c>
      <c r="H81" s="540" t="s">
        <v>5</v>
      </c>
    </row>
    <row r="82" spans="1:8" x14ac:dyDescent="0.25">
      <c r="A82" s="541"/>
      <c r="B82" s="543"/>
      <c r="C82" s="93" t="s">
        <v>21</v>
      </c>
      <c r="D82" s="93" t="s">
        <v>22</v>
      </c>
      <c r="E82" s="541"/>
      <c r="F82" s="543"/>
      <c r="G82" s="543"/>
      <c r="H82" s="541"/>
    </row>
    <row r="83" spans="1:8" ht="21.6" thickBot="1" x14ac:dyDescent="0.3">
      <c r="A83" s="54"/>
      <c r="B83" s="63" t="s">
        <v>363</v>
      </c>
      <c r="C83" s="63"/>
      <c r="D83" s="63"/>
      <c r="E83" s="112"/>
      <c r="F83" s="146"/>
      <c r="G83" s="106"/>
      <c r="H83" s="106"/>
    </row>
    <row r="84" spans="1:8" ht="24" customHeight="1" thickBot="1" x14ac:dyDescent="0.3">
      <c r="A84" s="54">
        <v>1</v>
      </c>
      <c r="B84" s="113"/>
      <c r="C84" s="63"/>
      <c r="D84" s="63"/>
      <c r="E84" s="112"/>
      <c r="F84" s="146">
        <f>E84*6</f>
        <v>0</v>
      </c>
      <c r="G84" s="106"/>
      <c r="H84" s="54"/>
    </row>
    <row r="85" spans="1:8" ht="21.6" thickBot="1" x14ac:dyDescent="0.3">
      <c r="A85" s="54">
        <v>2</v>
      </c>
      <c r="B85" s="113"/>
      <c r="C85" s="63"/>
      <c r="D85" s="63"/>
      <c r="E85" s="112"/>
      <c r="F85" s="146">
        <f t="shared" ref="F85:F93" si="4">E85*6</f>
        <v>0</v>
      </c>
      <c r="G85" s="106"/>
      <c r="H85" s="54"/>
    </row>
    <row r="86" spans="1:8" ht="21.6" thickBot="1" x14ac:dyDescent="0.3">
      <c r="A86" s="54">
        <v>3</v>
      </c>
      <c r="B86" s="113"/>
      <c r="C86" s="63"/>
      <c r="D86" s="63"/>
      <c r="E86" s="112"/>
      <c r="F86" s="146">
        <f t="shared" si="4"/>
        <v>0</v>
      </c>
      <c r="G86" s="106"/>
      <c r="H86" s="54"/>
    </row>
    <row r="87" spans="1:8" ht="21.6" thickBot="1" x14ac:dyDescent="0.3">
      <c r="A87" s="54"/>
      <c r="B87" s="63" t="s">
        <v>220</v>
      </c>
      <c r="C87" s="63"/>
      <c r="D87" s="63"/>
      <c r="E87" s="112"/>
      <c r="F87" s="146">
        <f t="shared" si="4"/>
        <v>0</v>
      </c>
      <c r="G87" s="106"/>
      <c r="H87" s="54"/>
    </row>
    <row r="88" spans="1:8" ht="21.6" thickBot="1" x14ac:dyDescent="0.3">
      <c r="A88" s="54">
        <v>4</v>
      </c>
      <c r="B88" s="113"/>
      <c r="C88" s="63"/>
      <c r="D88" s="63"/>
      <c r="E88" s="112"/>
      <c r="F88" s="146">
        <f t="shared" si="4"/>
        <v>0</v>
      </c>
      <c r="G88" s="106"/>
      <c r="H88" s="54"/>
    </row>
    <row r="89" spans="1:8" ht="21.6" thickBot="1" x14ac:dyDescent="0.3">
      <c r="A89" s="54">
        <v>5</v>
      </c>
      <c r="B89" s="113"/>
      <c r="C89" s="63"/>
      <c r="D89" s="63"/>
      <c r="E89" s="112"/>
      <c r="F89" s="146">
        <f t="shared" si="4"/>
        <v>0</v>
      </c>
      <c r="G89" s="106"/>
      <c r="H89" s="54"/>
    </row>
    <row r="90" spans="1:8" ht="21.6" thickBot="1" x14ac:dyDescent="0.3">
      <c r="A90" s="54"/>
      <c r="B90" s="82" t="s">
        <v>221</v>
      </c>
      <c r="C90" s="82"/>
      <c r="D90" s="82"/>
      <c r="E90" s="91"/>
      <c r="F90" s="146">
        <f t="shared" si="4"/>
        <v>0</v>
      </c>
      <c r="G90" s="106"/>
      <c r="H90" s="81"/>
    </row>
    <row r="91" spans="1:8" ht="21.6" thickBot="1" x14ac:dyDescent="0.3">
      <c r="A91" s="54">
        <v>6</v>
      </c>
      <c r="B91" s="106"/>
      <c r="C91" s="82"/>
      <c r="D91" s="82"/>
      <c r="E91" s="91"/>
      <c r="F91" s="146">
        <f t="shared" si="4"/>
        <v>0</v>
      </c>
      <c r="G91" s="106"/>
      <c r="H91" s="106"/>
    </row>
    <row r="92" spans="1:8" ht="21.6" thickBot="1" x14ac:dyDescent="0.3">
      <c r="A92" s="54"/>
      <c r="B92" s="82" t="s">
        <v>333</v>
      </c>
      <c r="C92" s="82"/>
      <c r="D92" s="82"/>
      <c r="E92" s="91"/>
      <c r="F92" s="146">
        <f t="shared" si="4"/>
        <v>0</v>
      </c>
      <c r="G92" s="106"/>
      <c r="H92" s="81"/>
    </row>
    <row r="93" spans="1:8" ht="21.6" thickBot="1" x14ac:dyDescent="0.3">
      <c r="A93" s="54">
        <v>7</v>
      </c>
      <c r="B93" s="106"/>
      <c r="C93" s="82"/>
      <c r="D93" s="82"/>
      <c r="E93" s="91"/>
      <c r="F93" s="146">
        <f t="shared" si="4"/>
        <v>0</v>
      </c>
      <c r="G93" s="106"/>
      <c r="H93" s="106"/>
    </row>
    <row r="94" spans="1:8" ht="21.6" thickBot="1" x14ac:dyDescent="0.3">
      <c r="A94" s="461" t="s">
        <v>409</v>
      </c>
      <c r="B94" s="462"/>
      <c r="C94" s="544" t="s">
        <v>135</v>
      </c>
      <c r="D94" s="545"/>
      <c r="E94" s="546"/>
      <c r="F94" s="91">
        <f>SUM(F83:F93)</f>
        <v>0</v>
      </c>
      <c r="G94" s="106"/>
      <c r="H94" s="106"/>
    </row>
    <row r="95" spans="1:8" x14ac:dyDescent="0.25">
      <c r="B95" s="98" t="s">
        <v>206</v>
      </c>
    </row>
    <row r="97" spans="1:8" ht="21.75" customHeight="1" x14ac:dyDescent="0.25">
      <c r="A97" s="98" t="s">
        <v>170</v>
      </c>
    </row>
    <row r="98" spans="1:8" ht="21.75" customHeight="1" x14ac:dyDescent="0.25">
      <c r="A98" s="98" t="s">
        <v>317</v>
      </c>
      <c r="G98" s="89" t="s">
        <v>250</v>
      </c>
    </row>
    <row r="99" spans="1:8" ht="21" customHeight="1" thickBot="1" x14ac:dyDescent="0.3">
      <c r="A99" s="539" t="s">
        <v>411</v>
      </c>
      <c r="B99" s="539"/>
      <c r="C99" s="539"/>
      <c r="D99" s="539"/>
      <c r="E99" s="539"/>
      <c r="F99" s="539"/>
      <c r="G99" s="539"/>
      <c r="H99" s="539"/>
    </row>
    <row r="100" spans="1:8" x14ac:dyDescent="0.25">
      <c r="A100" s="540" t="s">
        <v>12</v>
      </c>
      <c r="B100" s="542" t="s">
        <v>20</v>
      </c>
      <c r="C100" s="92" t="s">
        <v>15</v>
      </c>
      <c r="D100" s="92" t="s">
        <v>15</v>
      </c>
      <c r="E100" s="540" t="s">
        <v>16</v>
      </c>
      <c r="F100" s="542" t="s">
        <v>17</v>
      </c>
      <c r="G100" s="542" t="s">
        <v>18</v>
      </c>
      <c r="H100" s="540" t="s">
        <v>5</v>
      </c>
    </row>
    <row r="101" spans="1:8" ht="21.6" thickBot="1" x14ac:dyDescent="0.3">
      <c r="A101" s="541"/>
      <c r="B101" s="543"/>
      <c r="C101" s="93" t="s">
        <v>21</v>
      </c>
      <c r="D101" s="93" t="s">
        <v>22</v>
      </c>
      <c r="E101" s="541"/>
      <c r="F101" s="543"/>
      <c r="G101" s="543"/>
      <c r="H101" s="541"/>
    </row>
    <row r="102" spans="1:8" ht="21.6" thickBot="1" x14ac:dyDescent="0.3">
      <c r="A102" s="54"/>
      <c r="B102" s="63" t="s">
        <v>363</v>
      </c>
      <c r="C102" s="63"/>
      <c r="D102" s="63"/>
      <c r="E102" s="112"/>
      <c r="F102" s="146"/>
      <c r="G102" s="106"/>
      <c r="H102" s="106"/>
    </row>
    <row r="103" spans="1:8" ht="24" customHeight="1" thickBot="1" x14ac:dyDescent="0.3">
      <c r="A103" s="54">
        <v>1</v>
      </c>
      <c r="B103" s="113"/>
      <c r="C103" s="63"/>
      <c r="D103" s="63"/>
      <c r="E103" s="112"/>
      <c r="F103" s="146">
        <f>E103*6</f>
        <v>0</v>
      </c>
      <c r="G103" s="106"/>
      <c r="H103" s="54"/>
    </row>
    <row r="104" spans="1:8" ht="21.6" thickBot="1" x14ac:dyDescent="0.3">
      <c r="A104" s="54">
        <v>2</v>
      </c>
      <c r="B104" s="113"/>
      <c r="C104" s="63"/>
      <c r="D104" s="63"/>
      <c r="E104" s="112"/>
      <c r="F104" s="146">
        <f t="shared" ref="F104:F112" si="5">E104*6</f>
        <v>0</v>
      </c>
      <c r="G104" s="106"/>
      <c r="H104" s="54"/>
    </row>
    <row r="105" spans="1:8" ht="21.6" thickBot="1" x14ac:dyDescent="0.3">
      <c r="A105" s="54">
        <v>3</v>
      </c>
      <c r="B105" s="113"/>
      <c r="C105" s="63"/>
      <c r="D105" s="63"/>
      <c r="E105" s="112"/>
      <c r="F105" s="146">
        <f t="shared" si="5"/>
        <v>0</v>
      </c>
      <c r="G105" s="106"/>
      <c r="H105" s="54"/>
    </row>
    <row r="106" spans="1:8" x14ac:dyDescent="0.25">
      <c r="A106" s="54"/>
      <c r="B106" s="63" t="s">
        <v>220</v>
      </c>
      <c r="C106" s="63"/>
      <c r="D106" s="63"/>
      <c r="E106" s="112"/>
      <c r="F106" s="146">
        <f t="shared" si="5"/>
        <v>0</v>
      </c>
      <c r="G106" s="106"/>
      <c r="H106" s="54"/>
    </row>
    <row r="107" spans="1:8" ht="21.6" thickBot="1" x14ac:dyDescent="0.3">
      <c r="A107" s="54">
        <v>4</v>
      </c>
      <c r="B107" s="113"/>
      <c r="C107" s="63"/>
      <c r="D107" s="63"/>
      <c r="E107" s="112"/>
      <c r="F107" s="146">
        <f t="shared" si="5"/>
        <v>0</v>
      </c>
      <c r="G107" s="106"/>
      <c r="H107" s="54"/>
    </row>
    <row r="108" spans="1:8" ht="21.6" thickBot="1" x14ac:dyDescent="0.3">
      <c r="A108" s="54">
        <v>5</v>
      </c>
      <c r="B108" s="113"/>
      <c r="C108" s="63"/>
      <c r="D108" s="63"/>
      <c r="E108" s="112"/>
      <c r="F108" s="146">
        <f t="shared" si="5"/>
        <v>0</v>
      </c>
      <c r="G108" s="106"/>
      <c r="H108" s="54"/>
    </row>
    <row r="109" spans="1:8" ht="21.6" thickBot="1" x14ac:dyDescent="0.3">
      <c r="A109" s="54"/>
      <c r="B109" s="82" t="s">
        <v>221</v>
      </c>
      <c r="C109" s="82"/>
      <c r="D109" s="82"/>
      <c r="E109" s="91"/>
      <c r="F109" s="146">
        <f t="shared" si="5"/>
        <v>0</v>
      </c>
      <c r="G109" s="106"/>
      <c r="H109" s="81"/>
    </row>
    <row r="110" spans="1:8" ht="21.6" thickBot="1" x14ac:dyDescent="0.3">
      <c r="A110" s="54">
        <v>6</v>
      </c>
      <c r="B110" s="106"/>
      <c r="C110" s="82"/>
      <c r="D110" s="82"/>
      <c r="E110" s="91"/>
      <c r="F110" s="146">
        <f t="shared" si="5"/>
        <v>0</v>
      </c>
      <c r="G110" s="106"/>
      <c r="H110" s="106"/>
    </row>
    <row r="111" spans="1:8" ht="21.6" thickBot="1" x14ac:dyDescent="0.3">
      <c r="A111" s="54"/>
      <c r="B111" s="82" t="s">
        <v>333</v>
      </c>
      <c r="C111" s="82"/>
      <c r="D111" s="82"/>
      <c r="E111" s="91"/>
      <c r="F111" s="146">
        <f t="shared" si="5"/>
        <v>0</v>
      </c>
      <c r="G111" s="106"/>
      <c r="H111" s="81"/>
    </row>
    <row r="112" spans="1:8" ht="21.6" thickBot="1" x14ac:dyDescent="0.3">
      <c r="A112" s="54">
        <v>7</v>
      </c>
      <c r="B112" s="106"/>
      <c r="C112" s="82"/>
      <c r="D112" s="82"/>
      <c r="E112" s="91"/>
      <c r="F112" s="146">
        <f t="shared" si="5"/>
        <v>0</v>
      </c>
      <c r="G112" s="106"/>
      <c r="H112" s="106"/>
    </row>
    <row r="113" spans="1:8" ht="21.6" thickBot="1" x14ac:dyDescent="0.3">
      <c r="A113" s="461" t="s">
        <v>409</v>
      </c>
      <c r="B113" s="462"/>
      <c r="C113" s="544" t="s">
        <v>135</v>
      </c>
      <c r="D113" s="545"/>
      <c r="E113" s="546"/>
      <c r="F113" s="91">
        <f>SUM(F102:F112)</f>
        <v>0</v>
      </c>
      <c r="G113" s="106"/>
      <c r="H113" s="106"/>
    </row>
    <row r="114" spans="1:8" ht="24" customHeight="1" x14ac:dyDescent="0.25">
      <c r="B114" s="98" t="s">
        <v>206</v>
      </c>
    </row>
    <row r="115" spans="1:8" ht="21.75" customHeight="1" x14ac:dyDescent="0.25">
      <c r="A115" s="98" t="s">
        <v>170</v>
      </c>
    </row>
    <row r="116" spans="1:8" ht="21.75" customHeight="1" x14ac:dyDescent="0.25">
      <c r="A116" s="98" t="s">
        <v>423</v>
      </c>
      <c r="G116" s="89" t="s">
        <v>251</v>
      </c>
    </row>
    <row r="117" spans="1:8" ht="21" customHeight="1" thickBot="1" x14ac:dyDescent="0.3">
      <c r="A117" s="539" t="s">
        <v>411</v>
      </c>
      <c r="B117" s="539"/>
      <c r="C117" s="539"/>
      <c r="D117" s="539"/>
      <c r="E117" s="539"/>
      <c r="F117" s="539"/>
      <c r="G117" s="539"/>
      <c r="H117" s="539"/>
    </row>
    <row r="118" spans="1:8" x14ac:dyDescent="0.25">
      <c r="A118" s="540" t="s">
        <v>12</v>
      </c>
      <c r="B118" s="542" t="s">
        <v>20</v>
      </c>
      <c r="C118" s="92" t="s">
        <v>15</v>
      </c>
      <c r="D118" s="92" t="s">
        <v>15</v>
      </c>
      <c r="E118" s="540" t="s">
        <v>16</v>
      </c>
      <c r="F118" s="542" t="s">
        <v>17</v>
      </c>
      <c r="G118" s="542" t="s">
        <v>18</v>
      </c>
      <c r="H118" s="540" t="s">
        <v>5</v>
      </c>
    </row>
    <row r="119" spans="1:8" ht="21.6" thickBot="1" x14ac:dyDescent="0.3">
      <c r="A119" s="541"/>
      <c r="B119" s="543"/>
      <c r="C119" s="93" t="s">
        <v>21</v>
      </c>
      <c r="D119" s="93" t="s">
        <v>22</v>
      </c>
      <c r="E119" s="541"/>
      <c r="F119" s="543"/>
      <c r="G119" s="543"/>
      <c r="H119" s="541"/>
    </row>
    <row r="120" spans="1:8" ht="21.6" thickBot="1" x14ac:dyDescent="0.3">
      <c r="A120" s="54"/>
      <c r="B120" s="63" t="s">
        <v>363</v>
      </c>
      <c r="C120" s="63"/>
      <c r="D120" s="63"/>
      <c r="E120" s="112"/>
      <c r="F120" s="146"/>
      <c r="G120" s="106"/>
      <c r="H120" s="106"/>
    </row>
    <row r="121" spans="1:8" ht="24" customHeight="1" thickBot="1" x14ac:dyDescent="0.3">
      <c r="A121" s="54">
        <v>1</v>
      </c>
      <c r="B121" s="113"/>
      <c r="C121" s="63"/>
      <c r="D121" s="63"/>
      <c r="E121" s="112"/>
      <c r="F121" s="146">
        <f>E121*6</f>
        <v>0</v>
      </c>
      <c r="G121" s="106"/>
      <c r="H121" s="54"/>
    </row>
    <row r="122" spans="1:8" ht="21.6" thickBot="1" x14ac:dyDescent="0.3">
      <c r="A122" s="54">
        <v>2</v>
      </c>
      <c r="B122" s="113"/>
      <c r="C122" s="63"/>
      <c r="D122" s="63"/>
      <c r="E122" s="112"/>
      <c r="F122" s="146">
        <f t="shared" ref="F122:F130" si="6">E122*6</f>
        <v>0</v>
      </c>
      <c r="G122" s="106"/>
      <c r="H122" s="54"/>
    </row>
    <row r="123" spans="1:8" ht="21.6" thickBot="1" x14ac:dyDescent="0.3">
      <c r="A123" s="54">
        <v>3</v>
      </c>
      <c r="B123" s="113"/>
      <c r="C123" s="63"/>
      <c r="D123" s="63"/>
      <c r="E123" s="112"/>
      <c r="F123" s="146">
        <f t="shared" si="6"/>
        <v>0</v>
      </c>
      <c r="G123" s="106"/>
      <c r="H123" s="54"/>
    </row>
    <row r="124" spans="1:8" ht="21.6" thickBot="1" x14ac:dyDescent="0.3">
      <c r="A124" s="54"/>
      <c r="B124" s="63" t="s">
        <v>220</v>
      </c>
      <c r="C124" s="63"/>
      <c r="D124" s="63"/>
      <c r="E124" s="112"/>
      <c r="F124" s="146">
        <f t="shared" si="6"/>
        <v>0</v>
      </c>
      <c r="G124" s="106"/>
      <c r="H124" s="54"/>
    </row>
    <row r="125" spans="1:8" ht="21.6" thickBot="1" x14ac:dyDescent="0.3">
      <c r="A125" s="54">
        <v>4</v>
      </c>
      <c r="B125" s="113"/>
      <c r="C125" s="63"/>
      <c r="D125" s="63"/>
      <c r="E125" s="112"/>
      <c r="F125" s="146">
        <f t="shared" si="6"/>
        <v>0</v>
      </c>
      <c r="G125" s="106"/>
      <c r="H125" s="54"/>
    </row>
    <row r="126" spans="1:8" ht="21.6" thickBot="1" x14ac:dyDescent="0.3">
      <c r="A126" s="54">
        <v>5</v>
      </c>
      <c r="B126" s="113"/>
      <c r="C126" s="63"/>
      <c r="D126" s="63"/>
      <c r="E126" s="112"/>
      <c r="F126" s="146">
        <f t="shared" si="6"/>
        <v>0</v>
      </c>
      <c r="G126" s="106"/>
      <c r="H126" s="54"/>
    </row>
    <row r="127" spans="1:8" ht="21.6" thickBot="1" x14ac:dyDescent="0.3">
      <c r="A127" s="54"/>
      <c r="B127" s="82" t="s">
        <v>221</v>
      </c>
      <c r="C127" s="82"/>
      <c r="D127" s="82"/>
      <c r="E127" s="91"/>
      <c r="F127" s="146">
        <f t="shared" si="6"/>
        <v>0</v>
      </c>
      <c r="G127" s="106"/>
      <c r="H127" s="81"/>
    </row>
    <row r="128" spans="1:8" ht="21.6" thickBot="1" x14ac:dyDescent="0.3">
      <c r="A128" s="54">
        <v>6</v>
      </c>
      <c r="B128" s="106"/>
      <c r="C128" s="82"/>
      <c r="D128" s="82"/>
      <c r="E128" s="91"/>
      <c r="F128" s="146">
        <f t="shared" si="6"/>
        <v>0</v>
      </c>
      <c r="G128" s="106"/>
      <c r="H128" s="106"/>
    </row>
    <row r="129" spans="1:8" ht="21.6" thickBot="1" x14ac:dyDescent="0.3">
      <c r="A129" s="54"/>
      <c r="B129" s="82" t="s">
        <v>333</v>
      </c>
      <c r="C129" s="82"/>
      <c r="D129" s="82"/>
      <c r="E129" s="91"/>
      <c r="F129" s="146">
        <f t="shared" si="6"/>
        <v>0</v>
      </c>
      <c r="G129" s="106"/>
      <c r="H129" s="81"/>
    </row>
    <row r="130" spans="1:8" ht="21.6" thickBot="1" x14ac:dyDescent="0.3">
      <c r="A130" s="54">
        <v>7</v>
      </c>
      <c r="B130" s="106"/>
      <c r="C130" s="82"/>
      <c r="D130" s="82"/>
      <c r="E130" s="91"/>
      <c r="F130" s="146">
        <f t="shared" si="6"/>
        <v>0</v>
      </c>
      <c r="G130" s="106"/>
      <c r="H130" s="106"/>
    </row>
    <row r="131" spans="1:8" ht="21.6" thickBot="1" x14ac:dyDescent="0.3">
      <c r="A131" s="461" t="s">
        <v>409</v>
      </c>
      <c r="B131" s="462"/>
      <c r="C131" s="544" t="s">
        <v>135</v>
      </c>
      <c r="D131" s="545"/>
      <c r="E131" s="546"/>
      <c r="F131" s="91">
        <f>SUM(F120:F130)</f>
        <v>0</v>
      </c>
      <c r="G131" s="106"/>
      <c r="H131" s="106"/>
    </row>
    <row r="132" spans="1:8" x14ac:dyDescent="0.25">
      <c r="B132" s="98" t="s">
        <v>203</v>
      </c>
      <c r="C132" s="100"/>
      <c r="D132" s="100"/>
    </row>
    <row r="133" spans="1:8" ht="22.5" customHeight="1" x14ac:dyDescent="0.25">
      <c r="A133" s="99"/>
      <c r="B133" s="99"/>
      <c r="C133" s="100"/>
      <c r="D133" s="100"/>
      <c r="E133" s="101"/>
    </row>
    <row r="134" spans="1:8" ht="21.75" customHeight="1" x14ac:dyDescent="0.25">
      <c r="A134" s="98" t="s">
        <v>170</v>
      </c>
    </row>
    <row r="135" spans="1:8" ht="21.75" customHeight="1" x14ac:dyDescent="0.25">
      <c r="A135" s="98" t="s">
        <v>426</v>
      </c>
      <c r="G135" s="89" t="s">
        <v>252</v>
      </c>
    </row>
    <row r="136" spans="1:8" ht="21" customHeight="1" thickBot="1" x14ac:dyDescent="0.3">
      <c r="A136" s="539" t="s">
        <v>411</v>
      </c>
      <c r="B136" s="539"/>
      <c r="C136" s="539"/>
      <c r="D136" s="539"/>
      <c r="E136" s="539"/>
      <c r="F136" s="539"/>
      <c r="G136" s="539"/>
      <c r="H136" s="539"/>
    </row>
    <row r="137" spans="1:8" x14ac:dyDescent="0.25">
      <c r="A137" s="540" t="s">
        <v>12</v>
      </c>
      <c r="B137" s="542" t="s">
        <v>20</v>
      </c>
      <c r="C137" s="92" t="s">
        <v>15</v>
      </c>
      <c r="D137" s="92" t="s">
        <v>15</v>
      </c>
      <c r="E137" s="540" t="s">
        <v>16</v>
      </c>
      <c r="F137" s="542" t="s">
        <v>17</v>
      </c>
      <c r="G137" s="542" t="s">
        <v>18</v>
      </c>
      <c r="H137" s="540" t="s">
        <v>5</v>
      </c>
    </row>
    <row r="138" spans="1:8" ht="21.6" thickBot="1" x14ac:dyDescent="0.3">
      <c r="A138" s="541"/>
      <c r="B138" s="543"/>
      <c r="C138" s="93" t="s">
        <v>21</v>
      </c>
      <c r="D138" s="93" t="s">
        <v>22</v>
      </c>
      <c r="E138" s="541"/>
      <c r="F138" s="543"/>
      <c r="G138" s="543"/>
      <c r="H138" s="541"/>
    </row>
    <row r="139" spans="1:8" ht="21.6" thickBot="1" x14ac:dyDescent="0.3">
      <c r="A139" s="54"/>
      <c r="B139" s="63" t="s">
        <v>363</v>
      </c>
      <c r="C139" s="63"/>
      <c r="D139" s="63"/>
      <c r="E139" s="112"/>
      <c r="F139" s="146"/>
      <c r="G139" s="106"/>
      <c r="H139" s="106"/>
    </row>
    <row r="140" spans="1:8" ht="24" customHeight="1" thickBot="1" x14ac:dyDescent="0.3">
      <c r="A140" s="54">
        <v>1</v>
      </c>
      <c r="B140" s="113"/>
      <c r="C140" s="63"/>
      <c r="D140" s="63"/>
      <c r="E140" s="112"/>
      <c r="F140" s="146">
        <f>E140*6</f>
        <v>0</v>
      </c>
      <c r="G140" s="106"/>
      <c r="H140" s="54"/>
    </row>
    <row r="141" spans="1:8" ht="21.6" thickBot="1" x14ac:dyDescent="0.3">
      <c r="A141" s="54">
        <v>2</v>
      </c>
      <c r="B141" s="113"/>
      <c r="C141" s="63"/>
      <c r="D141" s="63"/>
      <c r="E141" s="112"/>
      <c r="F141" s="146">
        <f t="shared" ref="F141:F149" si="7">E141*6</f>
        <v>0</v>
      </c>
      <c r="G141" s="106"/>
      <c r="H141" s="54"/>
    </row>
    <row r="142" spans="1:8" ht="21.6" thickBot="1" x14ac:dyDescent="0.3">
      <c r="A142" s="54">
        <v>3</v>
      </c>
      <c r="B142" s="113"/>
      <c r="C142" s="63"/>
      <c r="D142" s="63"/>
      <c r="E142" s="112"/>
      <c r="F142" s="146">
        <f t="shared" si="7"/>
        <v>0</v>
      </c>
      <c r="G142" s="106"/>
      <c r="H142" s="54"/>
    </row>
    <row r="143" spans="1:8" x14ac:dyDescent="0.25">
      <c r="A143" s="54"/>
      <c r="B143" s="63" t="s">
        <v>220</v>
      </c>
      <c r="C143" s="63"/>
      <c r="D143" s="63"/>
      <c r="E143" s="112"/>
      <c r="F143" s="146">
        <f t="shared" si="7"/>
        <v>0</v>
      </c>
      <c r="G143" s="106"/>
      <c r="H143" s="54"/>
    </row>
    <row r="144" spans="1:8" ht="21.6" thickBot="1" x14ac:dyDescent="0.3">
      <c r="A144" s="54">
        <v>4</v>
      </c>
      <c r="B144" s="113"/>
      <c r="C144" s="63"/>
      <c r="D144" s="63"/>
      <c r="E144" s="112"/>
      <c r="F144" s="146">
        <f t="shared" si="7"/>
        <v>0</v>
      </c>
      <c r="G144" s="106"/>
      <c r="H144" s="54"/>
    </row>
    <row r="145" spans="1:8" ht="21.6" thickBot="1" x14ac:dyDescent="0.3">
      <c r="A145" s="54">
        <v>5</v>
      </c>
      <c r="B145" s="113"/>
      <c r="C145" s="63"/>
      <c r="D145" s="63"/>
      <c r="E145" s="112"/>
      <c r="F145" s="146">
        <f t="shared" si="7"/>
        <v>0</v>
      </c>
      <c r="G145" s="106"/>
      <c r="H145" s="54"/>
    </row>
    <row r="146" spans="1:8" ht="21.6" thickBot="1" x14ac:dyDescent="0.3">
      <c r="A146" s="54"/>
      <c r="B146" s="82" t="s">
        <v>221</v>
      </c>
      <c r="C146" s="82"/>
      <c r="D146" s="82"/>
      <c r="E146" s="91"/>
      <c r="F146" s="146">
        <f t="shared" si="7"/>
        <v>0</v>
      </c>
      <c r="G146" s="106"/>
      <c r="H146" s="81"/>
    </row>
    <row r="147" spans="1:8" ht="21.6" thickBot="1" x14ac:dyDescent="0.3">
      <c r="A147" s="54">
        <v>6</v>
      </c>
      <c r="B147" s="106"/>
      <c r="C147" s="82"/>
      <c r="D147" s="82"/>
      <c r="E147" s="91"/>
      <c r="F147" s="146">
        <f t="shared" si="7"/>
        <v>0</v>
      </c>
      <c r="G147" s="106"/>
      <c r="H147" s="106"/>
    </row>
    <row r="148" spans="1:8" ht="21.6" thickBot="1" x14ac:dyDescent="0.3">
      <c r="A148" s="54"/>
      <c r="B148" s="82" t="s">
        <v>333</v>
      </c>
      <c r="C148" s="82"/>
      <c r="D148" s="82"/>
      <c r="E148" s="91"/>
      <c r="F148" s="146">
        <f t="shared" si="7"/>
        <v>0</v>
      </c>
      <c r="G148" s="106"/>
      <c r="H148" s="81"/>
    </row>
    <row r="149" spans="1:8" ht="21.6" thickBot="1" x14ac:dyDescent="0.3">
      <c r="A149" s="54">
        <v>7</v>
      </c>
      <c r="B149" s="106"/>
      <c r="C149" s="82"/>
      <c r="D149" s="82"/>
      <c r="E149" s="91"/>
      <c r="F149" s="146">
        <f t="shared" si="7"/>
        <v>0</v>
      </c>
      <c r="G149" s="106"/>
      <c r="H149" s="106"/>
    </row>
    <row r="150" spans="1:8" ht="21.6" thickBot="1" x14ac:dyDescent="0.3">
      <c r="A150" s="461" t="s">
        <v>409</v>
      </c>
      <c r="B150" s="462"/>
      <c r="C150" s="544" t="s">
        <v>135</v>
      </c>
      <c r="D150" s="545"/>
      <c r="E150" s="546"/>
      <c r="F150" s="91">
        <f>SUM(F139:F149)</f>
        <v>0</v>
      </c>
      <c r="G150" s="106"/>
      <c r="H150" s="106"/>
    </row>
    <row r="151" spans="1:8" x14ac:dyDescent="0.25">
      <c r="B151" s="98" t="s">
        <v>206</v>
      </c>
    </row>
    <row r="153" spans="1:8" ht="21.75" customHeight="1" x14ac:dyDescent="0.25">
      <c r="A153" s="98" t="s">
        <v>170</v>
      </c>
    </row>
    <row r="154" spans="1:8" ht="21.75" customHeight="1" x14ac:dyDescent="0.25">
      <c r="A154" s="98" t="s">
        <v>425</v>
      </c>
      <c r="G154" s="89" t="s">
        <v>253</v>
      </c>
    </row>
    <row r="155" spans="1:8" ht="21" customHeight="1" thickBot="1" x14ac:dyDescent="0.3">
      <c r="A155" s="539" t="s">
        <v>411</v>
      </c>
      <c r="B155" s="539"/>
      <c r="C155" s="539"/>
      <c r="D155" s="539"/>
      <c r="E155" s="539"/>
      <c r="F155" s="539"/>
      <c r="G155" s="539"/>
      <c r="H155" s="539"/>
    </row>
    <row r="156" spans="1:8" x14ac:dyDescent="0.25">
      <c r="A156" s="540" t="s">
        <v>12</v>
      </c>
      <c r="B156" s="542" t="s">
        <v>20</v>
      </c>
      <c r="C156" s="92" t="s">
        <v>15</v>
      </c>
      <c r="D156" s="92" t="s">
        <v>15</v>
      </c>
      <c r="E156" s="540" t="s">
        <v>16</v>
      </c>
      <c r="F156" s="542" t="s">
        <v>17</v>
      </c>
      <c r="G156" s="542" t="s">
        <v>18</v>
      </c>
      <c r="H156" s="540" t="s">
        <v>5</v>
      </c>
    </row>
    <row r="157" spans="1:8" ht="21.6" thickBot="1" x14ac:dyDescent="0.3">
      <c r="A157" s="541"/>
      <c r="B157" s="543"/>
      <c r="C157" s="93" t="s">
        <v>21</v>
      </c>
      <c r="D157" s="93" t="s">
        <v>22</v>
      </c>
      <c r="E157" s="541"/>
      <c r="F157" s="543"/>
      <c r="G157" s="543"/>
      <c r="H157" s="541"/>
    </row>
    <row r="158" spans="1:8" ht="21.6" thickBot="1" x14ac:dyDescent="0.3">
      <c r="A158" s="54"/>
      <c r="B158" s="63" t="s">
        <v>363</v>
      </c>
      <c r="C158" s="63"/>
      <c r="D158" s="63"/>
      <c r="E158" s="112"/>
      <c r="F158" s="146"/>
      <c r="G158" s="106"/>
      <c r="H158" s="106"/>
    </row>
    <row r="159" spans="1:8" ht="24" customHeight="1" thickBot="1" x14ac:dyDescent="0.3">
      <c r="A159" s="54">
        <v>1</v>
      </c>
      <c r="B159" s="113"/>
      <c r="C159" s="63"/>
      <c r="D159" s="63"/>
      <c r="E159" s="112"/>
      <c r="F159" s="146">
        <f>E159*6</f>
        <v>0</v>
      </c>
      <c r="G159" s="106"/>
      <c r="H159" s="54"/>
    </row>
    <row r="160" spans="1:8" ht="21.6" thickBot="1" x14ac:dyDescent="0.3">
      <c r="A160" s="54">
        <v>2</v>
      </c>
      <c r="B160" s="113"/>
      <c r="C160" s="63"/>
      <c r="D160" s="63"/>
      <c r="E160" s="112"/>
      <c r="F160" s="146">
        <f t="shared" ref="F160:F168" si="8">E160*6</f>
        <v>0</v>
      </c>
      <c r="G160" s="106"/>
      <c r="H160" s="54"/>
    </row>
    <row r="161" spans="1:8" ht="21.6" thickBot="1" x14ac:dyDescent="0.3">
      <c r="A161" s="54">
        <v>3</v>
      </c>
      <c r="B161" s="113"/>
      <c r="C161" s="63"/>
      <c r="D161" s="63"/>
      <c r="E161" s="112"/>
      <c r="F161" s="146">
        <f t="shared" si="8"/>
        <v>0</v>
      </c>
      <c r="G161" s="106"/>
      <c r="H161" s="54"/>
    </row>
    <row r="162" spans="1:8" ht="21.6" thickBot="1" x14ac:dyDescent="0.3">
      <c r="A162" s="54"/>
      <c r="B162" s="63" t="s">
        <v>220</v>
      </c>
      <c r="C162" s="63"/>
      <c r="D162" s="63"/>
      <c r="E162" s="112"/>
      <c r="F162" s="146">
        <f t="shared" si="8"/>
        <v>0</v>
      </c>
      <c r="G162" s="106"/>
      <c r="H162" s="54"/>
    </row>
    <row r="163" spans="1:8" ht="21.6" thickBot="1" x14ac:dyDescent="0.3">
      <c r="A163" s="54">
        <v>4</v>
      </c>
      <c r="B163" s="113"/>
      <c r="C163" s="63"/>
      <c r="D163" s="63"/>
      <c r="E163" s="112"/>
      <c r="F163" s="146">
        <f t="shared" si="8"/>
        <v>0</v>
      </c>
      <c r="G163" s="106"/>
      <c r="H163" s="54"/>
    </row>
    <row r="164" spans="1:8" ht="21.6" thickBot="1" x14ac:dyDescent="0.3">
      <c r="A164" s="54">
        <v>5</v>
      </c>
      <c r="B164" s="113"/>
      <c r="C164" s="63"/>
      <c r="D164" s="63"/>
      <c r="E164" s="112"/>
      <c r="F164" s="146">
        <f t="shared" si="8"/>
        <v>0</v>
      </c>
      <c r="G164" s="106"/>
      <c r="H164" s="54"/>
    </row>
    <row r="165" spans="1:8" ht="21.6" thickBot="1" x14ac:dyDescent="0.3">
      <c r="A165" s="54"/>
      <c r="B165" s="82" t="s">
        <v>221</v>
      </c>
      <c r="C165" s="82"/>
      <c r="D165" s="82"/>
      <c r="E165" s="91"/>
      <c r="F165" s="146">
        <f t="shared" si="8"/>
        <v>0</v>
      </c>
      <c r="G165" s="106"/>
      <c r="H165" s="81"/>
    </row>
    <row r="166" spans="1:8" ht="21.6" thickBot="1" x14ac:dyDescent="0.3">
      <c r="A166" s="54">
        <v>6</v>
      </c>
      <c r="B166" s="106"/>
      <c r="C166" s="82"/>
      <c r="D166" s="82"/>
      <c r="E166" s="91"/>
      <c r="F166" s="146">
        <f t="shared" si="8"/>
        <v>0</v>
      </c>
      <c r="G166" s="106"/>
      <c r="H166" s="106"/>
    </row>
    <row r="167" spans="1:8" ht="21.6" thickBot="1" x14ac:dyDescent="0.3">
      <c r="A167" s="54"/>
      <c r="B167" s="82" t="s">
        <v>333</v>
      </c>
      <c r="C167" s="82"/>
      <c r="D167" s="82"/>
      <c r="E167" s="91"/>
      <c r="F167" s="146">
        <f t="shared" si="8"/>
        <v>0</v>
      </c>
      <c r="G167" s="106"/>
      <c r="H167" s="81"/>
    </row>
    <row r="168" spans="1:8" ht="21.6" thickBot="1" x14ac:dyDescent="0.3">
      <c r="A168" s="54">
        <v>7</v>
      </c>
      <c r="B168" s="106"/>
      <c r="C168" s="82"/>
      <c r="D168" s="82"/>
      <c r="E168" s="91"/>
      <c r="F168" s="146">
        <f t="shared" si="8"/>
        <v>0</v>
      </c>
      <c r="G168" s="106"/>
      <c r="H168" s="106"/>
    </row>
    <row r="169" spans="1:8" ht="21.6" thickBot="1" x14ac:dyDescent="0.3">
      <c r="A169" s="461" t="s">
        <v>409</v>
      </c>
      <c r="B169" s="462"/>
      <c r="C169" s="544" t="s">
        <v>135</v>
      </c>
      <c r="D169" s="545"/>
      <c r="E169" s="546"/>
      <c r="F169" s="91">
        <f>SUM(F158:F168)</f>
        <v>0</v>
      </c>
      <c r="G169" s="106"/>
      <c r="H169" s="106"/>
    </row>
    <row r="170" spans="1:8" x14ac:dyDescent="0.25">
      <c r="B170" s="98" t="s">
        <v>206</v>
      </c>
    </row>
    <row r="171" spans="1:8" ht="17.25" customHeight="1" x14ac:dyDescent="0.25"/>
    <row r="172" spans="1:8" ht="21.75" customHeight="1" x14ac:dyDescent="0.25">
      <c r="A172" s="98" t="s">
        <v>170</v>
      </c>
    </row>
    <row r="173" spans="1:8" ht="21.75" customHeight="1" x14ac:dyDescent="0.25">
      <c r="A173" s="98" t="s">
        <v>318</v>
      </c>
      <c r="G173" s="89" t="s">
        <v>424</v>
      </c>
    </row>
    <row r="174" spans="1:8" ht="21" customHeight="1" thickBot="1" x14ac:dyDescent="0.3">
      <c r="A174" s="539" t="s">
        <v>411</v>
      </c>
      <c r="B174" s="539"/>
      <c r="C174" s="539"/>
      <c r="D174" s="539"/>
      <c r="E174" s="539"/>
      <c r="F174" s="539"/>
      <c r="G174" s="539"/>
      <c r="H174" s="539"/>
    </row>
    <row r="175" spans="1:8" x14ac:dyDescent="0.25">
      <c r="A175" s="540" t="s">
        <v>12</v>
      </c>
      <c r="B175" s="542" t="s">
        <v>20</v>
      </c>
      <c r="C175" s="92" t="s">
        <v>15</v>
      </c>
      <c r="D175" s="92" t="s">
        <v>15</v>
      </c>
      <c r="E175" s="540" t="s">
        <v>16</v>
      </c>
      <c r="F175" s="542" t="s">
        <v>17</v>
      </c>
      <c r="G175" s="542" t="s">
        <v>18</v>
      </c>
      <c r="H175" s="540" t="s">
        <v>5</v>
      </c>
    </row>
    <row r="176" spans="1:8" ht="21.6" thickBot="1" x14ac:dyDescent="0.3">
      <c r="A176" s="541"/>
      <c r="B176" s="543"/>
      <c r="C176" s="93" t="s">
        <v>21</v>
      </c>
      <c r="D176" s="93" t="s">
        <v>22</v>
      </c>
      <c r="E176" s="541"/>
      <c r="F176" s="543"/>
      <c r="G176" s="543"/>
      <c r="H176" s="541"/>
    </row>
    <row r="177" spans="1:8" ht="21.6" thickBot="1" x14ac:dyDescent="0.3">
      <c r="A177" s="54"/>
      <c r="B177" s="63" t="s">
        <v>363</v>
      </c>
      <c r="C177" s="63"/>
      <c r="D177" s="63"/>
      <c r="E177" s="112"/>
      <c r="F177" s="146"/>
      <c r="G177" s="106"/>
      <c r="H177" s="106"/>
    </row>
    <row r="178" spans="1:8" ht="24" customHeight="1" thickBot="1" x14ac:dyDescent="0.3">
      <c r="A178" s="54">
        <v>1</v>
      </c>
      <c r="B178" s="113"/>
      <c r="C178" s="63"/>
      <c r="D178" s="63"/>
      <c r="E178" s="112"/>
      <c r="F178" s="146">
        <f>E178*6</f>
        <v>0</v>
      </c>
      <c r="G178" s="106"/>
      <c r="H178" s="54"/>
    </row>
    <row r="179" spans="1:8" ht="21.6" thickBot="1" x14ac:dyDescent="0.3">
      <c r="A179" s="54">
        <v>2</v>
      </c>
      <c r="B179" s="113"/>
      <c r="C179" s="63"/>
      <c r="D179" s="63"/>
      <c r="E179" s="112"/>
      <c r="F179" s="146">
        <f t="shared" ref="F179:F187" si="9">E179*6</f>
        <v>0</v>
      </c>
      <c r="G179" s="106"/>
      <c r="H179" s="54"/>
    </row>
    <row r="180" spans="1:8" ht="21.6" thickBot="1" x14ac:dyDescent="0.3">
      <c r="A180" s="54">
        <v>3</v>
      </c>
      <c r="B180" s="113"/>
      <c r="C180" s="63"/>
      <c r="D180" s="63"/>
      <c r="E180" s="112"/>
      <c r="F180" s="146">
        <f t="shared" si="9"/>
        <v>0</v>
      </c>
      <c r="G180" s="106"/>
      <c r="H180" s="54"/>
    </row>
    <row r="181" spans="1:8" ht="21.6" thickBot="1" x14ac:dyDescent="0.3">
      <c r="A181" s="54"/>
      <c r="B181" s="63" t="s">
        <v>220</v>
      </c>
      <c r="C181" s="63"/>
      <c r="D181" s="63"/>
      <c r="E181" s="112"/>
      <c r="F181" s="146">
        <f t="shared" si="9"/>
        <v>0</v>
      </c>
      <c r="G181" s="106"/>
      <c r="H181" s="54"/>
    </row>
    <row r="182" spans="1:8" ht="21.6" thickBot="1" x14ac:dyDescent="0.3">
      <c r="A182" s="54">
        <v>4</v>
      </c>
      <c r="B182" s="113"/>
      <c r="C182" s="63"/>
      <c r="D182" s="63"/>
      <c r="E182" s="112"/>
      <c r="F182" s="146">
        <f t="shared" si="9"/>
        <v>0</v>
      </c>
      <c r="G182" s="106"/>
      <c r="H182" s="54"/>
    </row>
    <row r="183" spans="1:8" ht="21.6" thickBot="1" x14ac:dyDescent="0.3">
      <c r="A183" s="54">
        <v>5</v>
      </c>
      <c r="B183" s="113"/>
      <c r="C183" s="63"/>
      <c r="D183" s="63"/>
      <c r="E183" s="112"/>
      <c r="F183" s="146">
        <f t="shared" si="9"/>
        <v>0</v>
      </c>
      <c r="G183" s="106"/>
      <c r="H183" s="54"/>
    </row>
    <row r="184" spans="1:8" ht="21.6" thickBot="1" x14ac:dyDescent="0.3">
      <c r="A184" s="54"/>
      <c r="B184" s="82" t="s">
        <v>221</v>
      </c>
      <c r="C184" s="82"/>
      <c r="D184" s="82"/>
      <c r="E184" s="91"/>
      <c r="F184" s="146">
        <f t="shared" si="9"/>
        <v>0</v>
      </c>
      <c r="G184" s="106"/>
      <c r="H184" s="81"/>
    </row>
    <row r="185" spans="1:8" ht="21.6" thickBot="1" x14ac:dyDescent="0.3">
      <c r="A185" s="54">
        <v>6</v>
      </c>
      <c r="B185" s="106"/>
      <c r="C185" s="82"/>
      <c r="D185" s="82"/>
      <c r="E185" s="91"/>
      <c r="F185" s="146">
        <f t="shared" si="9"/>
        <v>0</v>
      </c>
      <c r="G185" s="106"/>
      <c r="H185" s="106"/>
    </row>
    <row r="186" spans="1:8" ht="21.6" thickBot="1" x14ac:dyDescent="0.3">
      <c r="A186" s="54"/>
      <c r="B186" s="82" t="s">
        <v>333</v>
      </c>
      <c r="C186" s="82"/>
      <c r="D186" s="82"/>
      <c r="E186" s="91"/>
      <c r="F186" s="146">
        <f t="shared" si="9"/>
        <v>0</v>
      </c>
      <c r="G186" s="106"/>
      <c r="H186" s="81"/>
    </row>
    <row r="187" spans="1:8" ht="21.6" thickBot="1" x14ac:dyDescent="0.3">
      <c r="A187" s="54">
        <v>7</v>
      </c>
      <c r="B187" s="106"/>
      <c r="C187" s="82"/>
      <c r="D187" s="82"/>
      <c r="E187" s="91"/>
      <c r="F187" s="146">
        <f t="shared" si="9"/>
        <v>0</v>
      </c>
      <c r="G187" s="106"/>
      <c r="H187" s="106"/>
    </row>
    <row r="188" spans="1:8" ht="21.6" thickBot="1" x14ac:dyDescent="0.3">
      <c r="A188" s="461" t="s">
        <v>409</v>
      </c>
      <c r="B188" s="462"/>
      <c r="C188" s="544" t="s">
        <v>135</v>
      </c>
      <c r="D188" s="545"/>
      <c r="E188" s="546"/>
      <c r="F188" s="91">
        <f>SUM(F177:F187)</f>
        <v>0</v>
      </c>
      <c r="G188" s="106"/>
      <c r="H188" s="106"/>
    </row>
    <row r="189" spans="1:8" x14ac:dyDescent="0.25">
      <c r="B189" s="98" t="s">
        <v>206</v>
      </c>
    </row>
    <row r="191" spans="1:8" ht="21.75" customHeight="1" x14ac:dyDescent="0.25">
      <c r="A191" s="98" t="s">
        <v>170</v>
      </c>
    </row>
    <row r="192" spans="1:8" ht="21.75" customHeight="1" x14ac:dyDescent="0.25">
      <c r="A192" s="98" t="s">
        <v>319</v>
      </c>
      <c r="G192" s="89" t="s">
        <v>254</v>
      </c>
    </row>
    <row r="193" spans="1:8" ht="21" customHeight="1" thickBot="1" x14ac:dyDescent="0.3">
      <c r="A193" s="539" t="s">
        <v>411</v>
      </c>
      <c r="B193" s="539"/>
      <c r="C193" s="539"/>
      <c r="D193" s="539"/>
      <c r="E193" s="539"/>
      <c r="F193" s="539"/>
      <c r="G193" s="539"/>
      <c r="H193" s="539"/>
    </row>
    <row r="194" spans="1:8" x14ac:dyDescent="0.25">
      <c r="A194" s="540" t="s">
        <v>12</v>
      </c>
      <c r="B194" s="542" t="s">
        <v>20</v>
      </c>
      <c r="C194" s="92" t="s">
        <v>15</v>
      </c>
      <c r="D194" s="92" t="s">
        <v>15</v>
      </c>
      <c r="E194" s="540" t="s">
        <v>16</v>
      </c>
      <c r="F194" s="542" t="s">
        <v>17</v>
      </c>
      <c r="G194" s="542" t="s">
        <v>18</v>
      </c>
      <c r="H194" s="540" t="s">
        <v>5</v>
      </c>
    </row>
    <row r="195" spans="1:8" x14ac:dyDescent="0.25">
      <c r="A195" s="541"/>
      <c r="B195" s="543"/>
      <c r="C195" s="93" t="s">
        <v>21</v>
      </c>
      <c r="D195" s="93" t="s">
        <v>22</v>
      </c>
      <c r="E195" s="541"/>
      <c r="F195" s="543"/>
      <c r="G195" s="543"/>
      <c r="H195" s="541"/>
    </row>
    <row r="196" spans="1:8" ht="21.6" thickBot="1" x14ac:dyDescent="0.3">
      <c r="A196" s="54"/>
      <c r="B196" s="63" t="s">
        <v>363</v>
      </c>
      <c r="C196" s="63"/>
      <c r="D196" s="63"/>
      <c r="E196" s="112"/>
      <c r="F196" s="146"/>
      <c r="G196" s="106"/>
      <c r="H196" s="106"/>
    </row>
    <row r="197" spans="1:8" ht="24" customHeight="1" thickBot="1" x14ac:dyDescent="0.3">
      <c r="A197" s="54">
        <v>1</v>
      </c>
      <c r="B197" s="113"/>
      <c r="C197" s="63"/>
      <c r="D197" s="63"/>
      <c r="E197" s="112"/>
      <c r="F197" s="146">
        <f>E197*6</f>
        <v>0</v>
      </c>
      <c r="G197" s="106"/>
      <c r="H197" s="54"/>
    </row>
    <row r="198" spans="1:8" ht="21.6" thickBot="1" x14ac:dyDescent="0.3">
      <c r="A198" s="54">
        <v>2</v>
      </c>
      <c r="B198" s="113"/>
      <c r="C198" s="63"/>
      <c r="D198" s="63"/>
      <c r="E198" s="112"/>
      <c r="F198" s="146">
        <f t="shared" ref="F198:F206" si="10">E198*6</f>
        <v>0</v>
      </c>
      <c r="G198" s="106"/>
      <c r="H198" s="54"/>
    </row>
    <row r="199" spans="1:8" ht="21.6" thickBot="1" x14ac:dyDescent="0.3">
      <c r="A199" s="54">
        <v>3</v>
      </c>
      <c r="B199" s="113"/>
      <c r="C199" s="63"/>
      <c r="D199" s="63"/>
      <c r="E199" s="112"/>
      <c r="F199" s="146">
        <f t="shared" si="10"/>
        <v>0</v>
      </c>
      <c r="G199" s="106"/>
      <c r="H199" s="54"/>
    </row>
    <row r="200" spans="1:8" ht="21.6" thickBot="1" x14ac:dyDescent="0.3">
      <c r="A200" s="54"/>
      <c r="B200" s="63" t="s">
        <v>220</v>
      </c>
      <c r="C200" s="63"/>
      <c r="D200" s="63"/>
      <c r="E200" s="112"/>
      <c r="F200" s="146">
        <f t="shared" si="10"/>
        <v>0</v>
      </c>
      <c r="G200" s="106"/>
      <c r="H200" s="54"/>
    </row>
    <row r="201" spans="1:8" ht="21.6" thickBot="1" x14ac:dyDescent="0.3">
      <c r="A201" s="54">
        <v>4</v>
      </c>
      <c r="B201" s="113"/>
      <c r="C201" s="63"/>
      <c r="D201" s="63"/>
      <c r="E201" s="112"/>
      <c r="F201" s="146">
        <f t="shared" si="10"/>
        <v>0</v>
      </c>
      <c r="G201" s="106"/>
      <c r="H201" s="54"/>
    </row>
    <row r="202" spans="1:8" ht="21.6" thickBot="1" x14ac:dyDescent="0.3">
      <c r="A202" s="54">
        <v>5</v>
      </c>
      <c r="B202" s="113"/>
      <c r="C202" s="63"/>
      <c r="D202" s="63"/>
      <c r="E202" s="112"/>
      <c r="F202" s="146">
        <f t="shared" si="10"/>
        <v>0</v>
      </c>
      <c r="G202" s="106"/>
      <c r="H202" s="54"/>
    </row>
    <row r="203" spans="1:8" ht="21.6" thickBot="1" x14ac:dyDescent="0.3">
      <c r="A203" s="54"/>
      <c r="B203" s="82" t="s">
        <v>221</v>
      </c>
      <c r="C203" s="82"/>
      <c r="D203" s="82"/>
      <c r="E203" s="91"/>
      <c r="F203" s="146">
        <f t="shared" si="10"/>
        <v>0</v>
      </c>
      <c r="G203" s="106"/>
      <c r="H203" s="81"/>
    </row>
    <row r="204" spans="1:8" ht="21.6" thickBot="1" x14ac:dyDescent="0.3">
      <c r="A204" s="54">
        <v>6</v>
      </c>
      <c r="B204" s="106"/>
      <c r="C204" s="82"/>
      <c r="D204" s="82"/>
      <c r="E204" s="91"/>
      <c r="F204" s="146">
        <f t="shared" si="10"/>
        <v>0</v>
      </c>
      <c r="G204" s="106"/>
      <c r="H204" s="106"/>
    </row>
    <row r="205" spans="1:8" ht="21.6" thickBot="1" x14ac:dyDescent="0.3">
      <c r="A205" s="54"/>
      <c r="B205" s="82" t="s">
        <v>333</v>
      </c>
      <c r="C205" s="82"/>
      <c r="D205" s="82"/>
      <c r="E205" s="91"/>
      <c r="F205" s="146">
        <f t="shared" si="10"/>
        <v>0</v>
      </c>
      <c r="G205" s="106"/>
      <c r="H205" s="81"/>
    </row>
    <row r="206" spans="1:8" ht="21.6" thickBot="1" x14ac:dyDescent="0.3">
      <c r="A206" s="54">
        <v>7</v>
      </c>
      <c r="B206" s="106"/>
      <c r="C206" s="82"/>
      <c r="D206" s="82"/>
      <c r="E206" s="91"/>
      <c r="F206" s="146">
        <f t="shared" si="10"/>
        <v>0</v>
      </c>
      <c r="G206" s="106"/>
      <c r="H206" s="106"/>
    </row>
    <row r="207" spans="1:8" ht="21.6" thickBot="1" x14ac:dyDescent="0.3">
      <c r="A207" s="461" t="s">
        <v>409</v>
      </c>
      <c r="B207" s="462"/>
      <c r="C207" s="544" t="s">
        <v>135</v>
      </c>
      <c r="D207" s="545"/>
      <c r="E207" s="546"/>
      <c r="F207" s="91">
        <f>SUM(F196:F206)</f>
        <v>0</v>
      </c>
      <c r="G207" s="106"/>
      <c r="H207" s="106"/>
    </row>
    <row r="208" spans="1:8" x14ac:dyDescent="0.25">
      <c r="B208" s="98" t="s">
        <v>206</v>
      </c>
    </row>
    <row r="209" spans="1:8" ht="21.75" customHeight="1" x14ac:dyDescent="0.25">
      <c r="A209" s="98" t="s">
        <v>170</v>
      </c>
    </row>
    <row r="210" spans="1:8" ht="21.75" customHeight="1" x14ac:dyDescent="0.25">
      <c r="A210" s="98" t="s">
        <v>320</v>
      </c>
      <c r="G210" s="89" t="s">
        <v>255</v>
      </c>
    </row>
    <row r="211" spans="1:8" ht="21" customHeight="1" thickBot="1" x14ac:dyDescent="0.3">
      <c r="A211" s="539" t="s">
        <v>411</v>
      </c>
      <c r="B211" s="539"/>
      <c r="C211" s="539"/>
      <c r="D211" s="539"/>
      <c r="E211" s="539"/>
      <c r="F211" s="539"/>
      <c r="G211" s="539"/>
      <c r="H211" s="539"/>
    </row>
    <row r="212" spans="1:8" x14ac:dyDescent="0.25">
      <c r="A212" s="540" t="s">
        <v>12</v>
      </c>
      <c r="B212" s="542" t="s">
        <v>20</v>
      </c>
      <c r="C212" s="92" t="s">
        <v>15</v>
      </c>
      <c r="D212" s="92" t="s">
        <v>15</v>
      </c>
      <c r="E212" s="540" t="s">
        <v>16</v>
      </c>
      <c r="F212" s="542" t="s">
        <v>17</v>
      </c>
      <c r="G212" s="542" t="s">
        <v>18</v>
      </c>
      <c r="H212" s="540" t="s">
        <v>5</v>
      </c>
    </row>
    <row r="213" spans="1:8" ht="21.6" thickBot="1" x14ac:dyDescent="0.3">
      <c r="A213" s="541"/>
      <c r="B213" s="543"/>
      <c r="C213" s="93" t="s">
        <v>21</v>
      </c>
      <c r="D213" s="93" t="s">
        <v>22</v>
      </c>
      <c r="E213" s="541"/>
      <c r="F213" s="543"/>
      <c r="G213" s="543"/>
      <c r="H213" s="541"/>
    </row>
    <row r="214" spans="1:8" ht="21.6" thickBot="1" x14ac:dyDescent="0.3">
      <c r="A214" s="54"/>
      <c r="B214" s="63" t="s">
        <v>363</v>
      </c>
      <c r="C214" s="63"/>
      <c r="D214" s="63"/>
      <c r="E214" s="112"/>
      <c r="F214" s="146"/>
      <c r="G214" s="106"/>
      <c r="H214" s="106"/>
    </row>
    <row r="215" spans="1:8" ht="24" customHeight="1" thickBot="1" x14ac:dyDescent="0.3">
      <c r="A215" s="54">
        <v>1</v>
      </c>
      <c r="B215" s="113"/>
      <c r="C215" s="63"/>
      <c r="D215" s="63"/>
      <c r="E215" s="112"/>
      <c r="F215" s="146">
        <f>E215*6</f>
        <v>0</v>
      </c>
      <c r="G215" s="106"/>
      <c r="H215" s="54"/>
    </row>
    <row r="216" spans="1:8" ht="21.6" thickBot="1" x14ac:dyDescent="0.3">
      <c r="A216" s="54">
        <v>2</v>
      </c>
      <c r="B216" s="113"/>
      <c r="C216" s="63"/>
      <c r="D216" s="63"/>
      <c r="E216" s="112"/>
      <c r="F216" s="146">
        <f t="shared" ref="F216:F224" si="11">E216*6</f>
        <v>0</v>
      </c>
      <c r="G216" s="106"/>
      <c r="H216" s="54"/>
    </row>
    <row r="217" spans="1:8" ht="21.6" thickBot="1" x14ac:dyDescent="0.3">
      <c r="A217" s="54">
        <v>3</v>
      </c>
      <c r="B217" s="113"/>
      <c r="C217" s="63"/>
      <c r="D217" s="63"/>
      <c r="E217" s="112"/>
      <c r="F217" s="146">
        <f t="shared" si="11"/>
        <v>0</v>
      </c>
      <c r="G217" s="106"/>
      <c r="H217" s="54"/>
    </row>
    <row r="218" spans="1:8" ht="21.6" thickBot="1" x14ac:dyDescent="0.3">
      <c r="A218" s="54"/>
      <c r="B218" s="63" t="s">
        <v>220</v>
      </c>
      <c r="C218" s="63"/>
      <c r="D218" s="63"/>
      <c r="E218" s="112"/>
      <c r="F218" s="146">
        <f t="shared" si="11"/>
        <v>0</v>
      </c>
      <c r="G218" s="106"/>
      <c r="H218" s="54"/>
    </row>
    <row r="219" spans="1:8" x14ac:dyDescent="0.25">
      <c r="A219" s="54">
        <v>4</v>
      </c>
      <c r="B219" s="113"/>
      <c r="C219" s="63"/>
      <c r="D219" s="63"/>
      <c r="E219" s="112"/>
      <c r="F219" s="146">
        <f t="shared" si="11"/>
        <v>0</v>
      </c>
      <c r="G219" s="106"/>
      <c r="H219" s="54"/>
    </row>
    <row r="220" spans="1:8" ht="21.6" thickBot="1" x14ac:dyDescent="0.3">
      <c r="A220" s="54">
        <v>5</v>
      </c>
      <c r="B220" s="113"/>
      <c r="C220" s="63"/>
      <c r="D220" s="63"/>
      <c r="E220" s="112"/>
      <c r="F220" s="146">
        <f t="shared" si="11"/>
        <v>0</v>
      </c>
      <c r="G220" s="106"/>
      <c r="H220" s="54"/>
    </row>
    <row r="221" spans="1:8" ht="21.6" thickBot="1" x14ac:dyDescent="0.3">
      <c r="A221" s="54"/>
      <c r="B221" s="82" t="s">
        <v>221</v>
      </c>
      <c r="C221" s="82"/>
      <c r="D221" s="82"/>
      <c r="E221" s="91"/>
      <c r="F221" s="146">
        <f t="shared" si="11"/>
        <v>0</v>
      </c>
      <c r="G221" s="106"/>
      <c r="H221" s="81"/>
    </row>
    <row r="222" spans="1:8" ht="21.6" thickBot="1" x14ac:dyDescent="0.3">
      <c r="A222" s="54">
        <v>6</v>
      </c>
      <c r="B222" s="106"/>
      <c r="C222" s="82"/>
      <c r="D222" s="82"/>
      <c r="E222" s="91"/>
      <c r="F222" s="146">
        <f t="shared" si="11"/>
        <v>0</v>
      </c>
      <c r="G222" s="106"/>
      <c r="H222" s="106"/>
    </row>
    <row r="223" spans="1:8" ht="21.6" thickBot="1" x14ac:dyDescent="0.3">
      <c r="A223" s="54"/>
      <c r="B223" s="82" t="s">
        <v>333</v>
      </c>
      <c r="C223" s="82"/>
      <c r="D223" s="82"/>
      <c r="E223" s="91"/>
      <c r="F223" s="146">
        <f t="shared" si="11"/>
        <v>0</v>
      </c>
      <c r="G223" s="106"/>
      <c r="H223" s="81"/>
    </row>
    <row r="224" spans="1:8" ht="21.6" thickBot="1" x14ac:dyDescent="0.3">
      <c r="A224" s="54">
        <v>7</v>
      </c>
      <c r="B224" s="106"/>
      <c r="C224" s="82"/>
      <c r="D224" s="82"/>
      <c r="E224" s="91"/>
      <c r="F224" s="146">
        <f t="shared" si="11"/>
        <v>0</v>
      </c>
      <c r="G224" s="106"/>
      <c r="H224" s="106"/>
    </row>
    <row r="225" spans="1:14" ht="21.6" thickBot="1" x14ac:dyDescent="0.3">
      <c r="A225" s="461" t="s">
        <v>409</v>
      </c>
      <c r="B225" s="462"/>
      <c r="C225" s="544" t="s">
        <v>135</v>
      </c>
      <c r="D225" s="545"/>
      <c r="E225" s="546"/>
      <c r="F225" s="91">
        <f>SUM(F214:F224)</f>
        <v>0</v>
      </c>
      <c r="G225" s="106"/>
      <c r="H225" s="106"/>
    </row>
    <row r="226" spans="1:14" x14ac:dyDescent="0.25">
      <c r="B226" s="98" t="s">
        <v>206</v>
      </c>
    </row>
    <row r="227" spans="1:14" ht="21.75" customHeight="1" x14ac:dyDescent="0.4">
      <c r="A227" s="98" t="s">
        <v>170</v>
      </c>
      <c r="I227" s="184"/>
      <c r="J227" s="185"/>
      <c r="K227" s="184"/>
      <c r="L227" s="186"/>
      <c r="M227" s="186"/>
      <c r="N227" s="13"/>
    </row>
    <row r="228" spans="1:14" ht="21.75" customHeight="1" x14ac:dyDescent="0.4">
      <c r="A228" s="98" t="s">
        <v>321</v>
      </c>
      <c r="G228" s="89" t="s">
        <v>256</v>
      </c>
      <c r="I228" s="184"/>
      <c r="J228" s="185"/>
      <c r="K228" s="187"/>
      <c r="L228" s="188"/>
      <c r="M228" s="188"/>
      <c r="N228" s="189"/>
    </row>
    <row r="229" spans="1:14" ht="21" customHeight="1" thickBot="1" x14ac:dyDescent="0.3">
      <c r="A229" s="539" t="s">
        <v>411</v>
      </c>
      <c r="B229" s="539"/>
      <c r="C229" s="539"/>
      <c r="D229" s="539"/>
      <c r="E229" s="539"/>
      <c r="F229" s="539"/>
      <c r="G229" s="539"/>
      <c r="H229" s="539"/>
    </row>
    <row r="230" spans="1:14" x14ac:dyDescent="0.25">
      <c r="A230" s="540" t="s">
        <v>12</v>
      </c>
      <c r="B230" s="542" t="s">
        <v>20</v>
      </c>
      <c r="C230" s="92" t="s">
        <v>15</v>
      </c>
      <c r="D230" s="92" t="s">
        <v>15</v>
      </c>
      <c r="E230" s="540" t="s">
        <v>16</v>
      </c>
      <c r="F230" s="542" t="s">
        <v>17</v>
      </c>
      <c r="G230" s="542" t="s">
        <v>18</v>
      </c>
      <c r="H230" s="540" t="s">
        <v>5</v>
      </c>
    </row>
    <row r="231" spans="1:14" ht="21.6" thickBot="1" x14ac:dyDescent="0.3">
      <c r="A231" s="541"/>
      <c r="B231" s="543"/>
      <c r="C231" s="93" t="s">
        <v>21</v>
      </c>
      <c r="D231" s="93" t="s">
        <v>22</v>
      </c>
      <c r="E231" s="541"/>
      <c r="F231" s="543"/>
      <c r="G231" s="543"/>
      <c r="H231" s="541"/>
    </row>
    <row r="232" spans="1:14" ht="21.6" thickBot="1" x14ac:dyDescent="0.3">
      <c r="A232" s="54"/>
      <c r="B232" s="63" t="s">
        <v>363</v>
      </c>
      <c r="C232" s="63"/>
      <c r="D232" s="63"/>
      <c r="E232" s="112"/>
      <c r="F232" s="146"/>
      <c r="G232" s="106"/>
      <c r="H232" s="106"/>
    </row>
    <row r="233" spans="1:14" ht="24" customHeight="1" thickBot="1" x14ac:dyDescent="0.3">
      <c r="A233" s="54">
        <v>1</v>
      </c>
      <c r="B233" s="113"/>
      <c r="C233" s="63"/>
      <c r="D233" s="63"/>
      <c r="E233" s="112"/>
      <c r="F233" s="146">
        <f>E233*6</f>
        <v>0</v>
      </c>
      <c r="G233" s="106"/>
      <c r="H233" s="54"/>
    </row>
    <row r="234" spans="1:14" ht="21.6" thickBot="1" x14ac:dyDescent="0.3">
      <c r="A234" s="54">
        <v>2</v>
      </c>
      <c r="B234" s="113"/>
      <c r="C234" s="63"/>
      <c r="D234" s="63"/>
      <c r="E234" s="112"/>
      <c r="F234" s="146">
        <f t="shared" ref="F234:F242" si="12">E234*6</f>
        <v>0</v>
      </c>
      <c r="G234" s="106"/>
      <c r="H234" s="54"/>
    </row>
    <row r="235" spans="1:14" ht="21.6" thickBot="1" x14ac:dyDescent="0.3">
      <c r="A235" s="54">
        <v>3</v>
      </c>
      <c r="B235" s="113"/>
      <c r="C235" s="63"/>
      <c r="D235" s="63"/>
      <c r="E235" s="112"/>
      <c r="F235" s="146">
        <f t="shared" si="12"/>
        <v>0</v>
      </c>
      <c r="G235" s="106"/>
      <c r="H235" s="54"/>
    </row>
    <row r="236" spans="1:14" ht="21.6" thickBot="1" x14ac:dyDescent="0.3">
      <c r="A236" s="54"/>
      <c r="B236" s="63" t="s">
        <v>220</v>
      </c>
      <c r="C236" s="63"/>
      <c r="D236" s="63"/>
      <c r="E236" s="112"/>
      <c r="F236" s="146">
        <f t="shared" si="12"/>
        <v>0</v>
      </c>
      <c r="G236" s="106"/>
      <c r="H236" s="54"/>
    </row>
    <row r="237" spans="1:14" ht="21.6" thickBot="1" x14ac:dyDescent="0.3">
      <c r="A237" s="54">
        <v>4</v>
      </c>
      <c r="B237" s="113"/>
      <c r="C237" s="63"/>
      <c r="D237" s="63"/>
      <c r="E237" s="112"/>
      <c r="F237" s="146">
        <f t="shared" si="12"/>
        <v>0</v>
      </c>
      <c r="G237" s="106"/>
      <c r="H237" s="54"/>
    </row>
    <row r="238" spans="1:14" ht="21.6" thickBot="1" x14ac:dyDescent="0.3">
      <c r="A238" s="54">
        <v>5</v>
      </c>
      <c r="B238" s="113"/>
      <c r="C238" s="63"/>
      <c r="D238" s="63"/>
      <c r="E238" s="112"/>
      <c r="F238" s="146">
        <f t="shared" si="12"/>
        <v>0</v>
      </c>
      <c r="G238" s="106"/>
      <c r="H238" s="54"/>
    </row>
    <row r="239" spans="1:14" ht="21.6" thickBot="1" x14ac:dyDescent="0.3">
      <c r="A239" s="54"/>
      <c r="B239" s="82" t="s">
        <v>221</v>
      </c>
      <c r="C239" s="82"/>
      <c r="D239" s="82"/>
      <c r="E239" s="91"/>
      <c r="F239" s="146">
        <f t="shared" si="12"/>
        <v>0</v>
      </c>
      <c r="G239" s="106"/>
      <c r="H239" s="81"/>
    </row>
    <row r="240" spans="1:14" ht="21.6" thickBot="1" x14ac:dyDescent="0.3">
      <c r="A240" s="54">
        <v>6</v>
      </c>
      <c r="B240" s="106"/>
      <c r="C240" s="82"/>
      <c r="D240" s="82"/>
      <c r="E240" s="91"/>
      <c r="F240" s="146">
        <f t="shared" si="12"/>
        <v>0</v>
      </c>
      <c r="G240" s="106"/>
      <c r="H240" s="106"/>
    </row>
    <row r="241" spans="1:8" ht="21.6" thickBot="1" x14ac:dyDescent="0.3">
      <c r="A241" s="54"/>
      <c r="B241" s="82" t="s">
        <v>333</v>
      </c>
      <c r="C241" s="82"/>
      <c r="D241" s="82"/>
      <c r="E241" s="91"/>
      <c r="F241" s="146">
        <f t="shared" si="12"/>
        <v>0</v>
      </c>
      <c r="G241" s="106"/>
      <c r="H241" s="81"/>
    </row>
    <row r="242" spans="1:8" ht="21.6" thickBot="1" x14ac:dyDescent="0.3">
      <c r="A242" s="54">
        <v>7</v>
      </c>
      <c r="B242" s="106"/>
      <c r="C242" s="82"/>
      <c r="D242" s="82"/>
      <c r="E242" s="91"/>
      <c r="F242" s="146">
        <f t="shared" si="12"/>
        <v>0</v>
      </c>
      <c r="G242" s="106"/>
      <c r="H242" s="106"/>
    </row>
    <row r="243" spans="1:8" ht="21.6" thickBot="1" x14ac:dyDescent="0.3">
      <c r="A243" s="461" t="s">
        <v>409</v>
      </c>
      <c r="B243" s="462"/>
      <c r="C243" s="544" t="s">
        <v>135</v>
      </c>
      <c r="D243" s="545"/>
      <c r="E243" s="546"/>
      <c r="F243" s="91">
        <f>SUM(F232:F242)</f>
        <v>0</v>
      </c>
      <c r="G243" s="106"/>
      <c r="H243" s="106"/>
    </row>
    <row r="244" spans="1:8" x14ac:dyDescent="0.25">
      <c r="B244" s="98" t="s">
        <v>206</v>
      </c>
    </row>
    <row r="246" spans="1:8" ht="21.75" customHeight="1" x14ac:dyDescent="0.25">
      <c r="A246" s="98" t="s">
        <v>170</v>
      </c>
    </row>
    <row r="247" spans="1:8" ht="21.75" customHeight="1" x14ac:dyDescent="0.25">
      <c r="A247" s="98" t="s">
        <v>355</v>
      </c>
      <c r="G247" s="89" t="s">
        <v>257</v>
      </c>
    </row>
    <row r="248" spans="1:8" ht="21" customHeight="1" thickBot="1" x14ac:dyDescent="0.3">
      <c r="A248" s="539" t="s">
        <v>411</v>
      </c>
      <c r="B248" s="539"/>
      <c r="C248" s="539"/>
      <c r="D248" s="539"/>
      <c r="E248" s="539"/>
      <c r="F248" s="539"/>
      <c r="G248" s="539"/>
      <c r="H248" s="539"/>
    </row>
    <row r="249" spans="1:8" x14ac:dyDescent="0.25">
      <c r="A249" s="540" t="s">
        <v>12</v>
      </c>
      <c r="B249" s="542" t="s">
        <v>20</v>
      </c>
      <c r="C249" s="92" t="s">
        <v>15</v>
      </c>
      <c r="D249" s="92" t="s">
        <v>15</v>
      </c>
      <c r="E249" s="540" t="s">
        <v>16</v>
      </c>
      <c r="F249" s="542" t="s">
        <v>17</v>
      </c>
      <c r="G249" s="542" t="s">
        <v>18</v>
      </c>
      <c r="H249" s="540" t="s">
        <v>5</v>
      </c>
    </row>
    <row r="250" spans="1:8" ht="21.6" thickBot="1" x14ac:dyDescent="0.3">
      <c r="A250" s="541"/>
      <c r="B250" s="543"/>
      <c r="C250" s="93" t="s">
        <v>21</v>
      </c>
      <c r="D250" s="93" t="s">
        <v>22</v>
      </c>
      <c r="E250" s="541"/>
      <c r="F250" s="543"/>
      <c r="G250" s="543"/>
      <c r="H250" s="541"/>
    </row>
    <row r="251" spans="1:8" ht="21.6" thickBot="1" x14ac:dyDescent="0.3">
      <c r="A251" s="54"/>
      <c r="B251" s="63" t="s">
        <v>363</v>
      </c>
      <c r="C251" s="63"/>
      <c r="D251" s="63"/>
      <c r="E251" s="112"/>
      <c r="F251" s="146"/>
      <c r="G251" s="106"/>
      <c r="H251" s="106"/>
    </row>
    <row r="252" spans="1:8" ht="24" customHeight="1" thickBot="1" x14ac:dyDescent="0.3">
      <c r="A252" s="54">
        <v>1</v>
      </c>
      <c r="B252" s="113"/>
      <c r="C252" s="63"/>
      <c r="D252" s="63"/>
      <c r="E252" s="112"/>
      <c r="F252" s="146">
        <f>E252*6</f>
        <v>0</v>
      </c>
      <c r="G252" s="106"/>
      <c r="H252" s="54"/>
    </row>
    <row r="253" spans="1:8" ht="21.6" thickBot="1" x14ac:dyDescent="0.3">
      <c r="A253" s="54">
        <v>2</v>
      </c>
      <c r="B253" s="113"/>
      <c r="C253" s="63"/>
      <c r="D253" s="63"/>
      <c r="E253" s="112"/>
      <c r="F253" s="146">
        <f t="shared" ref="F253:F261" si="13">E253*6</f>
        <v>0</v>
      </c>
      <c r="G253" s="106"/>
      <c r="H253" s="54"/>
    </row>
    <row r="254" spans="1:8" ht="21.6" thickBot="1" x14ac:dyDescent="0.3">
      <c r="A254" s="54">
        <v>3</v>
      </c>
      <c r="B254" s="113"/>
      <c r="C254" s="63"/>
      <c r="D254" s="63"/>
      <c r="E254" s="112"/>
      <c r="F254" s="146">
        <f t="shared" si="13"/>
        <v>0</v>
      </c>
      <c r="G254" s="106"/>
      <c r="H254" s="54"/>
    </row>
    <row r="255" spans="1:8" ht="21.6" thickBot="1" x14ac:dyDescent="0.3">
      <c r="A255" s="54"/>
      <c r="B255" s="63" t="s">
        <v>220</v>
      </c>
      <c r="C255" s="63"/>
      <c r="D255" s="63"/>
      <c r="E255" s="112"/>
      <c r="F255" s="146">
        <f t="shared" si="13"/>
        <v>0</v>
      </c>
      <c r="G255" s="106"/>
      <c r="H255" s="54"/>
    </row>
    <row r="256" spans="1:8" ht="21.6" thickBot="1" x14ac:dyDescent="0.3">
      <c r="A256" s="54">
        <v>4</v>
      </c>
      <c r="B256" s="113"/>
      <c r="C256" s="63"/>
      <c r="D256" s="63"/>
      <c r="E256" s="112"/>
      <c r="F256" s="146">
        <f t="shared" si="13"/>
        <v>0</v>
      </c>
      <c r="G256" s="106"/>
      <c r="H256" s="54"/>
    </row>
    <row r="257" spans="1:8" ht="21.6" thickBot="1" x14ac:dyDescent="0.3">
      <c r="A257" s="54">
        <v>5</v>
      </c>
      <c r="B257" s="113"/>
      <c r="C257" s="63"/>
      <c r="D257" s="63"/>
      <c r="E257" s="112"/>
      <c r="F257" s="146">
        <f t="shared" si="13"/>
        <v>0</v>
      </c>
      <c r="G257" s="106"/>
      <c r="H257" s="54"/>
    </row>
    <row r="258" spans="1:8" ht="21.6" thickBot="1" x14ac:dyDescent="0.3">
      <c r="A258" s="54"/>
      <c r="B258" s="82" t="s">
        <v>221</v>
      </c>
      <c r="C258" s="82"/>
      <c r="D258" s="82"/>
      <c r="E258" s="91"/>
      <c r="F258" s="146">
        <f t="shared" si="13"/>
        <v>0</v>
      </c>
      <c r="G258" s="106"/>
      <c r="H258" s="81"/>
    </row>
    <row r="259" spans="1:8" ht="21.6" thickBot="1" x14ac:dyDescent="0.3">
      <c r="A259" s="54">
        <v>6</v>
      </c>
      <c r="B259" s="106"/>
      <c r="C259" s="82"/>
      <c r="D259" s="82"/>
      <c r="E259" s="91"/>
      <c r="F259" s="146">
        <f t="shared" si="13"/>
        <v>0</v>
      </c>
      <c r="G259" s="106"/>
      <c r="H259" s="106"/>
    </row>
    <row r="260" spans="1:8" ht="21.6" thickBot="1" x14ac:dyDescent="0.3">
      <c r="A260" s="54"/>
      <c r="B260" s="82" t="s">
        <v>333</v>
      </c>
      <c r="C260" s="82"/>
      <c r="D260" s="82"/>
      <c r="E260" s="91"/>
      <c r="F260" s="146">
        <f t="shared" si="13"/>
        <v>0</v>
      </c>
      <c r="G260" s="106"/>
      <c r="H260" s="81"/>
    </row>
    <row r="261" spans="1:8" ht="21.6" thickBot="1" x14ac:dyDescent="0.3">
      <c r="A261" s="54">
        <v>7</v>
      </c>
      <c r="B261" s="106"/>
      <c r="C261" s="82"/>
      <c r="D261" s="82"/>
      <c r="E261" s="91"/>
      <c r="F261" s="146">
        <f t="shared" si="13"/>
        <v>0</v>
      </c>
      <c r="G261" s="106"/>
      <c r="H261" s="106"/>
    </row>
    <row r="262" spans="1:8" ht="21.6" thickBot="1" x14ac:dyDescent="0.3">
      <c r="A262" s="461" t="s">
        <v>409</v>
      </c>
      <c r="B262" s="462"/>
      <c r="C262" s="544" t="s">
        <v>135</v>
      </c>
      <c r="D262" s="545"/>
      <c r="E262" s="546"/>
      <c r="F262" s="91">
        <f>SUM(F251:F261)</f>
        <v>0</v>
      </c>
      <c r="G262" s="106"/>
      <c r="H262" s="106"/>
    </row>
    <row r="263" spans="1:8" x14ac:dyDescent="0.25">
      <c r="B263" s="98" t="s">
        <v>206</v>
      </c>
    </row>
  </sheetData>
  <mergeCells count="126">
    <mergeCell ref="A113:B113"/>
    <mergeCell ref="C113:E113"/>
    <mergeCell ref="A23:H23"/>
    <mergeCell ref="A24:A25"/>
    <mergeCell ref="B24:B25"/>
    <mergeCell ref="E24:E25"/>
    <mergeCell ref="F24:F25"/>
    <mergeCell ref="A117:H117"/>
    <mergeCell ref="A118:A119"/>
    <mergeCell ref="B118:B119"/>
    <mergeCell ref="E118:E119"/>
    <mergeCell ref="F118:F119"/>
    <mergeCell ref="G118:G119"/>
    <mergeCell ref="H118:H119"/>
    <mergeCell ref="A131:B131"/>
    <mergeCell ref="C131:E131"/>
    <mergeCell ref="A262:B262"/>
    <mergeCell ref="C262:E262"/>
    <mergeCell ref="A188:B188"/>
    <mergeCell ref="C188:E188"/>
    <mergeCell ref="A211:H211"/>
    <mergeCell ref="A212:A213"/>
    <mergeCell ref="B212:B213"/>
    <mergeCell ref="E212:E213"/>
    <mergeCell ref="A136:H136"/>
    <mergeCell ref="A137:A138"/>
    <mergeCell ref="B137:B138"/>
    <mergeCell ref="E137:E138"/>
    <mergeCell ref="F137:F138"/>
    <mergeCell ref="G137:G138"/>
    <mergeCell ref="A4:H4"/>
    <mergeCell ref="A5:A6"/>
    <mergeCell ref="B5:B6"/>
    <mergeCell ref="E5:E6"/>
    <mergeCell ref="F5:F6"/>
    <mergeCell ref="G5:G6"/>
    <mergeCell ref="H5:H6"/>
    <mergeCell ref="A18:B18"/>
    <mergeCell ref="C18:E18"/>
    <mergeCell ref="G24:G25"/>
    <mergeCell ref="H24:H25"/>
    <mergeCell ref="A37:B37"/>
    <mergeCell ref="C37:E37"/>
    <mergeCell ref="A42:H42"/>
    <mergeCell ref="A43:A44"/>
    <mergeCell ref="B43:B44"/>
    <mergeCell ref="E43:E44"/>
    <mergeCell ref="F43:F44"/>
    <mergeCell ref="G43:G44"/>
    <mergeCell ref="H43:H44"/>
    <mergeCell ref="A56:B56"/>
    <mergeCell ref="C56:E56"/>
    <mergeCell ref="A61:H61"/>
    <mergeCell ref="A62:A63"/>
    <mergeCell ref="B62:B63"/>
    <mergeCell ref="E62:E63"/>
    <mergeCell ref="F62:F63"/>
    <mergeCell ref="G62:G63"/>
    <mergeCell ref="H62:H63"/>
    <mergeCell ref="A75:B75"/>
    <mergeCell ref="C75:E75"/>
    <mergeCell ref="A80:H80"/>
    <mergeCell ref="A81:A82"/>
    <mergeCell ref="B81:B82"/>
    <mergeCell ref="E81:E82"/>
    <mergeCell ref="F81:F82"/>
    <mergeCell ref="G81:G82"/>
    <mergeCell ref="H81:H82"/>
    <mergeCell ref="A94:B94"/>
    <mergeCell ref="C94:E94"/>
    <mergeCell ref="A99:H99"/>
    <mergeCell ref="A100:A101"/>
    <mergeCell ref="B100:B101"/>
    <mergeCell ref="E100:E101"/>
    <mergeCell ref="F100:F101"/>
    <mergeCell ref="G100:G101"/>
    <mergeCell ref="H100:H101"/>
    <mergeCell ref="H137:H138"/>
    <mergeCell ref="A150:B150"/>
    <mergeCell ref="C150:E150"/>
    <mergeCell ref="A155:H155"/>
    <mergeCell ref="A156:A157"/>
    <mergeCell ref="B156:B157"/>
    <mergeCell ref="E156:E157"/>
    <mergeCell ref="F156:F157"/>
    <mergeCell ref="G156:G157"/>
    <mergeCell ref="H156:H157"/>
    <mergeCell ref="A169:B169"/>
    <mergeCell ref="C169:E169"/>
    <mergeCell ref="A174:H174"/>
    <mergeCell ref="A175:A176"/>
    <mergeCell ref="B175:B176"/>
    <mergeCell ref="E175:E176"/>
    <mergeCell ref="F175:F176"/>
    <mergeCell ref="G175:G176"/>
    <mergeCell ref="H175:H176"/>
    <mergeCell ref="A193:H193"/>
    <mergeCell ref="A194:A195"/>
    <mergeCell ref="B194:B195"/>
    <mergeCell ref="E194:E195"/>
    <mergeCell ref="F194:F195"/>
    <mergeCell ref="G194:G195"/>
    <mergeCell ref="H194:H195"/>
    <mergeCell ref="A207:B207"/>
    <mergeCell ref="C207:E207"/>
    <mergeCell ref="F212:F213"/>
    <mergeCell ref="G212:G213"/>
    <mergeCell ref="H212:H213"/>
    <mergeCell ref="A225:B225"/>
    <mergeCell ref="C225:E225"/>
    <mergeCell ref="A229:H229"/>
    <mergeCell ref="A230:A231"/>
    <mergeCell ref="B230:B231"/>
    <mergeCell ref="E230:E231"/>
    <mergeCell ref="F230:F231"/>
    <mergeCell ref="G230:G231"/>
    <mergeCell ref="H230:H231"/>
    <mergeCell ref="A243:B243"/>
    <mergeCell ref="C243:E243"/>
    <mergeCell ref="A248:H248"/>
    <mergeCell ref="A249:A250"/>
    <mergeCell ref="B249:B250"/>
    <mergeCell ref="E249:E250"/>
    <mergeCell ref="F249:F250"/>
    <mergeCell ref="G249:G250"/>
    <mergeCell ref="H249:H250"/>
  </mergeCells>
  <phoneticPr fontId="2" type="noConversion"/>
  <pageMargins left="0.39370078740157483" right="0.39370078740157483" top="0.39370078740157483" bottom="0.19685039370078741" header="0.51181102362204722" footer="0.11811023622047245"/>
  <pageSetup paperSize="9" scale="7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5"/>
  <dimension ref="A2:H126"/>
  <sheetViews>
    <sheetView zoomScale="70" zoomScaleNormal="70" workbookViewId="0">
      <selection activeCell="A58" sqref="A58"/>
    </sheetView>
  </sheetViews>
  <sheetFormatPr defaultColWidth="9.109375" defaultRowHeight="21" x14ac:dyDescent="0.4"/>
  <cols>
    <col min="1" max="1" width="5.44140625" style="13" customWidth="1"/>
    <col min="2" max="2" width="43.6640625" style="13" customWidth="1"/>
    <col min="3" max="3" width="15.109375" style="13" customWidth="1"/>
    <col min="4" max="4" width="9.33203125" style="13" customWidth="1"/>
    <col min="5" max="5" width="12.88671875" style="13" customWidth="1"/>
    <col min="6" max="6" width="17.6640625" style="13" customWidth="1"/>
    <col min="7" max="7" width="43" style="13" customWidth="1"/>
    <col min="8" max="8" width="15.88671875" style="13" customWidth="1"/>
    <col min="9" max="16384" width="9.109375" style="13"/>
  </cols>
  <sheetData>
    <row r="2" spans="1:8" s="4" customFormat="1" x14ac:dyDescent="0.4">
      <c r="A2" s="4" t="s">
        <v>170</v>
      </c>
    </row>
    <row r="3" spans="1:8" s="4" customFormat="1" x14ac:dyDescent="0.4">
      <c r="A3" s="4" t="s">
        <v>322</v>
      </c>
      <c r="H3" s="15" t="s">
        <v>259</v>
      </c>
    </row>
    <row r="4" spans="1:8" ht="26.25" customHeight="1" thickBot="1" x14ac:dyDescent="0.45">
      <c r="A4" s="70"/>
      <c r="B4" s="70"/>
      <c r="C4" s="557" t="s">
        <v>13</v>
      </c>
      <c r="D4" s="557"/>
      <c r="E4" s="557"/>
      <c r="F4" s="70"/>
      <c r="G4" s="70"/>
    </row>
    <row r="5" spans="1:8" ht="21.6" thickBot="1" x14ac:dyDescent="0.45">
      <c r="A5" s="552" t="s">
        <v>12</v>
      </c>
      <c r="B5" s="552" t="s">
        <v>14</v>
      </c>
      <c r="C5" s="552" t="s">
        <v>23</v>
      </c>
      <c r="D5" s="27" t="s">
        <v>15</v>
      </c>
      <c r="E5" s="552" t="s">
        <v>16</v>
      </c>
      <c r="F5" s="517" t="s">
        <v>17</v>
      </c>
      <c r="G5" s="517" t="s">
        <v>18</v>
      </c>
      <c r="H5" s="552" t="s">
        <v>5</v>
      </c>
    </row>
    <row r="6" spans="1:8" ht="32.25" customHeight="1" thickBot="1" x14ac:dyDescent="0.45">
      <c r="A6" s="552"/>
      <c r="B6" s="552"/>
      <c r="C6" s="552"/>
      <c r="D6" s="27" t="s">
        <v>19</v>
      </c>
      <c r="E6" s="552"/>
      <c r="F6" s="517"/>
      <c r="G6" s="517"/>
      <c r="H6" s="552"/>
    </row>
    <row r="7" spans="1:8" ht="21.6" thickBot="1" x14ac:dyDescent="0.45">
      <c r="A7" s="16"/>
      <c r="B7" s="27"/>
      <c r="C7" s="16"/>
      <c r="D7" s="71"/>
      <c r="E7" s="72"/>
      <c r="F7" s="72"/>
      <c r="G7" s="17"/>
      <c r="H7" s="17"/>
    </row>
    <row r="8" spans="1:8" ht="21.6" thickBot="1" x14ac:dyDescent="0.45">
      <c r="A8" s="553" t="s">
        <v>258</v>
      </c>
      <c r="B8" s="553"/>
      <c r="C8" s="554" t="s">
        <v>171</v>
      </c>
      <c r="D8" s="555"/>
      <c r="E8" s="556"/>
      <c r="F8" s="73"/>
      <c r="G8" s="17"/>
      <c r="H8" s="17"/>
    </row>
    <row r="9" spans="1:8" x14ac:dyDescent="0.4">
      <c r="B9" s="13" t="s">
        <v>207</v>
      </c>
    </row>
    <row r="11" spans="1:8" s="4" customFormat="1" x14ac:dyDescent="0.4">
      <c r="A11" s="4" t="s">
        <v>170</v>
      </c>
    </row>
    <row r="12" spans="1:8" s="4" customFormat="1" x14ac:dyDescent="0.4">
      <c r="A12" s="4" t="s">
        <v>323</v>
      </c>
      <c r="H12" s="15" t="s">
        <v>260</v>
      </c>
    </row>
    <row r="13" spans="1:8" ht="26.25" customHeight="1" thickBot="1" x14ac:dyDescent="0.45">
      <c r="A13" s="70"/>
      <c r="B13" s="70"/>
      <c r="C13" s="557" t="s">
        <v>13</v>
      </c>
      <c r="D13" s="557"/>
      <c r="E13" s="557"/>
      <c r="F13" s="70"/>
      <c r="G13" s="70"/>
    </row>
    <row r="14" spans="1:8" ht="21.6" thickBot="1" x14ac:dyDescent="0.45">
      <c r="A14" s="552" t="s">
        <v>12</v>
      </c>
      <c r="B14" s="552" t="s">
        <v>14</v>
      </c>
      <c r="C14" s="552" t="s">
        <v>23</v>
      </c>
      <c r="D14" s="27" t="s">
        <v>15</v>
      </c>
      <c r="E14" s="552" t="s">
        <v>16</v>
      </c>
      <c r="F14" s="517" t="s">
        <v>17</v>
      </c>
      <c r="G14" s="517" t="s">
        <v>18</v>
      </c>
      <c r="H14" s="552" t="s">
        <v>5</v>
      </c>
    </row>
    <row r="15" spans="1:8" ht="32.25" customHeight="1" thickBot="1" x14ac:dyDescent="0.45">
      <c r="A15" s="552"/>
      <c r="B15" s="552"/>
      <c r="C15" s="552"/>
      <c r="D15" s="27" t="s">
        <v>19</v>
      </c>
      <c r="E15" s="552"/>
      <c r="F15" s="517"/>
      <c r="G15" s="517"/>
      <c r="H15" s="552"/>
    </row>
    <row r="16" spans="1:8" ht="21.6" thickBot="1" x14ac:dyDescent="0.45">
      <c r="A16" s="16"/>
      <c r="B16" s="27"/>
      <c r="C16" s="16"/>
      <c r="D16" s="71"/>
      <c r="E16" s="72"/>
      <c r="F16" s="72"/>
      <c r="G16" s="17"/>
      <c r="H16" s="17"/>
    </row>
    <row r="17" spans="1:8" ht="21.6" thickBot="1" x14ac:dyDescent="0.45">
      <c r="A17" s="553" t="s">
        <v>258</v>
      </c>
      <c r="B17" s="553"/>
      <c r="C17" s="554" t="s">
        <v>171</v>
      </c>
      <c r="D17" s="555"/>
      <c r="E17" s="556"/>
      <c r="F17" s="73"/>
      <c r="G17" s="17"/>
      <c r="H17" s="17"/>
    </row>
    <row r="18" spans="1:8" x14ac:dyDescent="0.4">
      <c r="B18" s="13" t="s">
        <v>207</v>
      </c>
    </row>
    <row r="20" spans="1:8" s="4" customFormat="1" x14ac:dyDescent="0.4">
      <c r="A20" s="4" t="s">
        <v>170</v>
      </c>
    </row>
    <row r="21" spans="1:8" s="4" customFormat="1" x14ac:dyDescent="0.4">
      <c r="A21" s="4" t="s">
        <v>314</v>
      </c>
      <c r="H21" s="15" t="s">
        <v>261</v>
      </c>
    </row>
    <row r="22" spans="1:8" ht="26.25" customHeight="1" thickBot="1" x14ac:dyDescent="0.45">
      <c r="A22" s="70"/>
      <c r="B22" s="70"/>
      <c r="C22" s="557" t="s">
        <v>13</v>
      </c>
      <c r="D22" s="557"/>
      <c r="E22" s="557"/>
      <c r="F22" s="70"/>
      <c r="G22" s="70"/>
    </row>
    <row r="23" spans="1:8" ht="21.6" thickBot="1" x14ac:dyDescent="0.45">
      <c r="A23" s="552" t="s">
        <v>12</v>
      </c>
      <c r="B23" s="552" t="s">
        <v>14</v>
      </c>
      <c r="C23" s="552" t="s">
        <v>23</v>
      </c>
      <c r="D23" s="27" t="s">
        <v>15</v>
      </c>
      <c r="E23" s="552" t="s">
        <v>16</v>
      </c>
      <c r="F23" s="517" t="s">
        <v>17</v>
      </c>
      <c r="G23" s="517" t="s">
        <v>18</v>
      </c>
      <c r="H23" s="552" t="s">
        <v>5</v>
      </c>
    </row>
    <row r="24" spans="1:8" ht="32.25" customHeight="1" thickBot="1" x14ac:dyDescent="0.45">
      <c r="A24" s="552"/>
      <c r="B24" s="552"/>
      <c r="C24" s="552"/>
      <c r="D24" s="27" t="s">
        <v>19</v>
      </c>
      <c r="E24" s="552"/>
      <c r="F24" s="517"/>
      <c r="G24" s="517"/>
      <c r="H24" s="552"/>
    </row>
    <row r="25" spans="1:8" ht="21.6" thickBot="1" x14ac:dyDescent="0.45">
      <c r="A25" s="16"/>
      <c r="B25" s="167"/>
      <c r="C25" s="16"/>
      <c r="D25" s="71"/>
      <c r="E25" s="72"/>
      <c r="F25" s="72"/>
      <c r="G25" s="17"/>
      <c r="H25" s="17"/>
    </row>
    <row r="26" spans="1:8" ht="21.6" thickBot="1" x14ac:dyDescent="0.45">
      <c r="A26" s="553" t="s">
        <v>258</v>
      </c>
      <c r="B26" s="553"/>
      <c r="C26" s="554" t="s">
        <v>171</v>
      </c>
      <c r="D26" s="555"/>
      <c r="E26" s="556"/>
      <c r="F26" s="73"/>
      <c r="G26" s="17"/>
      <c r="H26" s="17"/>
    </row>
    <row r="27" spans="1:8" x14ac:dyDescent="0.4">
      <c r="B27" s="13" t="s">
        <v>207</v>
      </c>
    </row>
    <row r="29" spans="1:8" s="4" customFormat="1" x14ac:dyDescent="0.4">
      <c r="A29" s="4" t="s">
        <v>170</v>
      </c>
    </row>
    <row r="30" spans="1:8" s="4" customFormat="1" x14ac:dyDescent="0.4">
      <c r="A30" s="4" t="s">
        <v>315</v>
      </c>
      <c r="H30" s="15" t="s">
        <v>262</v>
      </c>
    </row>
    <row r="31" spans="1:8" ht="26.25" customHeight="1" thickBot="1" x14ac:dyDescent="0.45">
      <c r="A31" s="70"/>
      <c r="B31" s="70"/>
      <c r="C31" s="557" t="s">
        <v>13</v>
      </c>
      <c r="D31" s="557"/>
      <c r="E31" s="557"/>
      <c r="F31" s="70"/>
      <c r="G31" s="70"/>
    </row>
    <row r="32" spans="1:8" ht="21.6" thickBot="1" x14ac:dyDescent="0.45">
      <c r="A32" s="552" t="s">
        <v>12</v>
      </c>
      <c r="B32" s="552" t="s">
        <v>14</v>
      </c>
      <c r="C32" s="552" t="s">
        <v>23</v>
      </c>
      <c r="D32" s="27" t="s">
        <v>15</v>
      </c>
      <c r="E32" s="552" t="s">
        <v>16</v>
      </c>
      <c r="F32" s="517" t="s">
        <v>17</v>
      </c>
      <c r="G32" s="517" t="s">
        <v>18</v>
      </c>
      <c r="H32" s="552" t="s">
        <v>5</v>
      </c>
    </row>
    <row r="33" spans="1:8" ht="32.25" customHeight="1" thickBot="1" x14ac:dyDescent="0.45">
      <c r="A33" s="552"/>
      <c r="B33" s="552"/>
      <c r="C33" s="552"/>
      <c r="D33" s="27" t="s">
        <v>19</v>
      </c>
      <c r="E33" s="552"/>
      <c r="F33" s="517"/>
      <c r="G33" s="517"/>
      <c r="H33" s="552"/>
    </row>
    <row r="34" spans="1:8" s="4" customFormat="1" ht="21.6" thickBot="1" x14ac:dyDescent="0.45">
      <c r="A34" s="27">
        <v>1</v>
      </c>
      <c r="B34" s="59"/>
      <c r="C34" s="27"/>
      <c r="D34" s="183"/>
      <c r="E34" s="182"/>
      <c r="F34" s="182"/>
      <c r="G34" s="59"/>
      <c r="H34" s="181"/>
    </row>
    <row r="35" spans="1:8" ht="21.6" thickBot="1" x14ac:dyDescent="0.45">
      <c r="A35" s="553" t="s">
        <v>416</v>
      </c>
      <c r="B35" s="553"/>
      <c r="C35" s="554" t="s">
        <v>171</v>
      </c>
      <c r="D35" s="555"/>
      <c r="E35" s="556"/>
      <c r="F35" s="73">
        <f>SUM(F34)</f>
        <v>0</v>
      </c>
      <c r="G35" s="17"/>
      <c r="H35" s="17"/>
    </row>
    <row r="36" spans="1:8" x14ac:dyDescent="0.4">
      <c r="B36" s="13" t="s">
        <v>207</v>
      </c>
    </row>
    <row r="38" spans="1:8" s="4" customFormat="1" x14ac:dyDescent="0.4">
      <c r="A38" s="4" t="s">
        <v>170</v>
      </c>
    </row>
    <row r="39" spans="1:8" s="4" customFormat="1" x14ac:dyDescent="0.4">
      <c r="A39" s="4" t="s">
        <v>316</v>
      </c>
      <c r="H39" s="15" t="s">
        <v>263</v>
      </c>
    </row>
    <row r="40" spans="1:8" ht="26.25" customHeight="1" thickBot="1" x14ac:dyDescent="0.45">
      <c r="A40" s="70"/>
      <c r="B40" s="70"/>
      <c r="C40" s="557" t="s">
        <v>13</v>
      </c>
      <c r="D40" s="557"/>
      <c r="E40" s="557"/>
      <c r="F40" s="70"/>
      <c r="G40" s="70"/>
    </row>
    <row r="41" spans="1:8" ht="21.6" thickBot="1" x14ac:dyDescent="0.45">
      <c r="A41" s="552" t="s">
        <v>12</v>
      </c>
      <c r="B41" s="552" t="s">
        <v>14</v>
      </c>
      <c r="C41" s="552" t="s">
        <v>23</v>
      </c>
      <c r="D41" s="27" t="s">
        <v>15</v>
      </c>
      <c r="E41" s="552" t="s">
        <v>16</v>
      </c>
      <c r="F41" s="517" t="s">
        <v>17</v>
      </c>
      <c r="G41" s="517" t="s">
        <v>18</v>
      </c>
      <c r="H41" s="552" t="s">
        <v>5</v>
      </c>
    </row>
    <row r="42" spans="1:8" ht="32.25" customHeight="1" thickBot="1" x14ac:dyDescent="0.45">
      <c r="A42" s="552"/>
      <c r="B42" s="552"/>
      <c r="C42" s="552"/>
      <c r="D42" s="27" t="s">
        <v>19</v>
      </c>
      <c r="E42" s="552"/>
      <c r="F42" s="517"/>
      <c r="G42" s="517"/>
      <c r="H42" s="552"/>
    </row>
    <row r="43" spans="1:8" ht="21.6" thickBot="1" x14ac:dyDescent="0.45">
      <c r="A43" s="16"/>
      <c r="B43" s="167"/>
      <c r="C43" s="16"/>
      <c r="D43" s="71"/>
      <c r="E43" s="72"/>
      <c r="F43" s="72"/>
      <c r="G43" s="17"/>
      <c r="H43" s="17"/>
    </row>
    <row r="44" spans="1:8" ht="21.6" thickBot="1" x14ac:dyDescent="0.45">
      <c r="A44" s="553" t="s">
        <v>258</v>
      </c>
      <c r="B44" s="553"/>
      <c r="C44" s="554" t="s">
        <v>171</v>
      </c>
      <c r="D44" s="555"/>
      <c r="E44" s="556"/>
      <c r="F44" s="73"/>
      <c r="G44" s="17"/>
      <c r="H44" s="17"/>
    </row>
    <row r="45" spans="1:8" x14ac:dyDescent="0.4">
      <c r="B45" s="13" t="s">
        <v>207</v>
      </c>
    </row>
    <row r="47" spans="1:8" s="4" customFormat="1" x14ac:dyDescent="0.4">
      <c r="A47" s="4" t="s">
        <v>170</v>
      </c>
    </row>
    <row r="48" spans="1:8" s="4" customFormat="1" x14ac:dyDescent="0.4">
      <c r="A48" s="4" t="s">
        <v>324</v>
      </c>
      <c r="H48" s="15" t="s">
        <v>264</v>
      </c>
    </row>
    <row r="49" spans="1:8" ht="26.25" customHeight="1" thickBot="1" x14ac:dyDescent="0.45">
      <c r="A49" s="70"/>
      <c r="B49" s="70"/>
      <c r="C49" s="557" t="s">
        <v>13</v>
      </c>
      <c r="D49" s="557"/>
      <c r="E49" s="557"/>
      <c r="F49" s="70"/>
      <c r="G49" s="70"/>
    </row>
    <row r="50" spans="1:8" ht="21.6" thickBot="1" x14ac:dyDescent="0.45">
      <c r="A50" s="552" t="s">
        <v>12</v>
      </c>
      <c r="B50" s="552" t="s">
        <v>14</v>
      </c>
      <c r="C50" s="552" t="s">
        <v>23</v>
      </c>
      <c r="D50" s="27" t="s">
        <v>15</v>
      </c>
      <c r="E50" s="552" t="s">
        <v>16</v>
      </c>
      <c r="F50" s="517" t="s">
        <v>17</v>
      </c>
      <c r="G50" s="517" t="s">
        <v>18</v>
      </c>
      <c r="H50" s="552" t="s">
        <v>5</v>
      </c>
    </row>
    <row r="51" spans="1:8" ht="32.25" customHeight="1" thickBot="1" x14ac:dyDescent="0.45">
      <c r="A51" s="552"/>
      <c r="B51" s="552"/>
      <c r="C51" s="552"/>
      <c r="D51" s="27" t="s">
        <v>19</v>
      </c>
      <c r="E51" s="552"/>
      <c r="F51" s="517"/>
      <c r="G51" s="517"/>
      <c r="H51" s="552"/>
    </row>
    <row r="52" spans="1:8" ht="21.6" thickBot="1" x14ac:dyDescent="0.45">
      <c r="A52" s="16"/>
      <c r="B52" s="167"/>
      <c r="C52" s="16"/>
      <c r="D52" s="71"/>
      <c r="E52" s="72"/>
      <c r="F52" s="72"/>
      <c r="G52" s="17"/>
      <c r="H52" s="17"/>
    </row>
    <row r="53" spans="1:8" ht="21.6" thickBot="1" x14ac:dyDescent="0.45">
      <c r="A53" s="553" t="s">
        <v>258</v>
      </c>
      <c r="B53" s="553"/>
      <c r="C53" s="554" t="s">
        <v>171</v>
      </c>
      <c r="D53" s="555"/>
      <c r="E53" s="556"/>
      <c r="F53" s="73"/>
      <c r="G53" s="17"/>
      <c r="H53" s="17"/>
    </row>
    <row r="54" spans="1:8" x14ac:dyDescent="0.4">
      <c r="B54" s="13" t="s">
        <v>207</v>
      </c>
    </row>
    <row r="56" spans="1:8" s="4" customFormat="1" x14ac:dyDescent="0.4">
      <c r="A56" s="4" t="s">
        <v>170</v>
      </c>
    </row>
    <row r="57" spans="1:8" s="4" customFormat="1" x14ac:dyDescent="0.4">
      <c r="A57" s="4" t="s">
        <v>423</v>
      </c>
      <c r="H57" s="15" t="s">
        <v>265</v>
      </c>
    </row>
    <row r="58" spans="1:8" ht="26.25" customHeight="1" thickBot="1" x14ac:dyDescent="0.45">
      <c r="A58" s="70"/>
      <c r="B58" s="70"/>
      <c r="C58" s="557" t="s">
        <v>13</v>
      </c>
      <c r="D58" s="557"/>
      <c r="E58" s="557"/>
      <c r="F58" s="70"/>
      <c r="G58" s="70"/>
    </row>
    <row r="59" spans="1:8" ht="21.6" thickBot="1" x14ac:dyDescent="0.45">
      <c r="A59" s="552" t="s">
        <v>12</v>
      </c>
      <c r="B59" s="552" t="s">
        <v>14</v>
      </c>
      <c r="C59" s="552" t="s">
        <v>23</v>
      </c>
      <c r="D59" s="27" t="s">
        <v>15</v>
      </c>
      <c r="E59" s="552" t="s">
        <v>16</v>
      </c>
      <c r="F59" s="517" t="s">
        <v>17</v>
      </c>
      <c r="G59" s="517" t="s">
        <v>18</v>
      </c>
      <c r="H59" s="552" t="s">
        <v>5</v>
      </c>
    </row>
    <row r="60" spans="1:8" ht="32.25" customHeight="1" thickBot="1" x14ac:dyDescent="0.45">
      <c r="A60" s="552"/>
      <c r="B60" s="552"/>
      <c r="C60" s="552"/>
      <c r="D60" s="27" t="s">
        <v>19</v>
      </c>
      <c r="E60" s="552"/>
      <c r="F60" s="517"/>
      <c r="G60" s="517"/>
      <c r="H60" s="552"/>
    </row>
    <row r="61" spans="1:8" ht="21.6" thickBot="1" x14ac:dyDescent="0.45">
      <c r="A61" s="16"/>
      <c r="B61" s="167"/>
      <c r="C61" s="16"/>
      <c r="D61" s="71"/>
      <c r="E61" s="72"/>
      <c r="F61" s="72"/>
      <c r="G61" s="17"/>
      <c r="H61" s="17"/>
    </row>
    <row r="62" spans="1:8" ht="21.6" thickBot="1" x14ac:dyDescent="0.45">
      <c r="A62" s="553" t="s">
        <v>258</v>
      </c>
      <c r="B62" s="553"/>
      <c r="C62" s="554" t="s">
        <v>171</v>
      </c>
      <c r="D62" s="555"/>
      <c r="E62" s="556"/>
      <c r="F62" s="73"/>
      <c r="G62" s="17"/>
      <c r="H62" s="17"/>
    </row>
    <row r="63" spans="1:8" x14ac:dyDescent="0.4">
      <c r="B63" s="13" t="s">
        <v>207</v>
      </c>
    </row>
    <row r="65" spans="1:8" s="4" customFormat="1" x14ac:dyDescent="0.4">
      <c r="A65" s="4" t="s">
        <v>170</v>
      </c>
    </row>
    <row r="66" spans="1:8" s="4" customFormat="1" x14ac:dyDescent="0.4">
      <c r="A66" s="4" t="s">
        <v>422</v>
      </c>
      <c r="H66" s="15" t="s">
        <v>266</v>
      </c>
    </row>
    <row r="67" spans="1:8" ht="26.25" customHeight="1" thickBot="1" x14ac:dyDescent="0.45">
      <c r="A67" s="70"/>
      <c r="B67" s="70"/>
      <c r="C67" s="557" t="s">
        <v>13</v>
      </c>
      <c r="D67" s="557"/>
      <c r="E67" s="557"/>
      <c r="F67" s="70"/>
      <c r="G67" s="70"/>
    </row>
    <row r="68" spans="1:8" ht="21.6" thickBot="1" x14ac:dyDescent="0.45">
      <c r="A68" s="552" t="s">
        <v>12</v>
      </c>
      <c r="B68" s="552" t="s">
        <v>14</v>
      </c>
      <c r="C68" s="552" t="s">
        <v>23</v>
      </c>
      <c r="D68" s="27" t="s">
        <v>15</v>
      </c>
      <c r="E68" s="552" t="s">
        <v>16</v>
      </c>
      <c r="F68" s="517" t="s">
        <v>17</v>
      </c>
      <c r="G68" s="517" t="s">
        <v>18</v>
      </c>
      <c r="H68" s="552" t="s">
        <v>5</v>
      </c>
    </row>
    <row r="69" spans="1:8" ht="32.25" customHeight="1" thickBot="1" x14ac:dyDescent="0.45">
      <c r="A69" s="552"/>
      <c r="B69" s="552"/>
      <c r="C69" s="552"/>
      <c r="D69" s="27" t="s">
        <v>19</v>
      </c>
      <c r="E69" s="552"/>
      <c r="F69" s="517"/>
      <c r="G69" s="517"/>
      <c r="H69" s="552"/>
    </row>
    <row r="70" spans="1:8" s="80" customFormat="1" ht="39.6" customHeight="1" thickBot="1" x14ac:dyDescent="0.3">
      <c r="A70" s="25"/>
      <c r="B70" s="111"/>
      <c r="C70" s="25"/>
      <c r="D70" s="82"/>
      <c r="E70" s="177"/>
      <c r="F70" s="177"/>
      <c r="G70" s="82"/>
      <c r="H70" s="25"/>
    </row>
    <row r="71" spans="1:8" ht="21.6" thickBot="1" x14ac:dyDescent="0.45">
      <c r="A71" s="553" t="s">
        <v>416</v>
      </c>
      <c r="B71" s="553"/>
      <c r="C71" s="554" t="s">
        <v>171</v>
      </c>
      <c r="D71" s="555"/>
      <c r="E71" s="556"/>
      <c r="F71" s="73">
        <f>SUM(F70:F70)</f>
        <v>0</v>
      </c>
      <c r="G71" s="17"/>
      <c r="H71" s="17"/>
    </row>
    <row r="72" spans="1:8" x14ac:dyDescent="0.4">
      <c r="B72" s="13" t="s">
        <v>207</v>
      </c>
    </row>
    <row r="74" spans="1:8" s="4" customFormat="1" x14ac:dyDescent="0.4">
      <c r="A74" s="4" t="s">
        <v>170</v>
      </c>
    </row>
    <row r="75" spans="1:8" s="4" customFormat="1" x14ac:dyDescent="0.4">
      <c r="A75" s="4" t="s">
        <v>421</v>
      </c>
      <c r="H75" s="15" t="s">
        <v>267</v>
      </c>
    </row>
    <row r="76" spans="1:8" ht="26.25" customHeight="1" thickBot="1" x14ac:dyDescent="0.45">
      <c r="A76" s="70"/>
      <c r="B76" s="70"/>
      <c r="C76" s="557" t="s">
        <v>13</v>
      </c>
      <c r="D76" s="557"/>
      <c r="E76" s="557"/>
      <c r="F76" s="70"/>
      <c r="G76" s="70"/>
    </row>
    <row r="77" spans="1:8" ht="21.6" thickBot="1" x14ac:dyDescent="0.45">
      <c r="A77" s="552" t="s">
        <v>12</v>
      </c>
      <c r="B77" s="552" t="s">
        <v>14</v>
      </c>
      <c r="C77" s="552" t="s">
        <v>23</v>
      </c>
      <c r="D77" s="27" t="s">
        <v>15</v>
      </c>
      <c r="E77" s="552" t="s">
        <v>16</v>
      </c>
      <c r="F77" s="517" t="s">
        <v>17</v>
      </c>
      <c r="G77" s="517" t="s">
        <v>18</v>
      </c>
      <c r="H77" s="552" t="s">
        <v>5</v>
      </c>
    </row>
    <row r="78" spans="1:8" ht="32.25" customHeight="1" thickBot="1" x14ac:dyDescent="0.45">
      <c r="A78" s="552"/>
      <c r="B78" s="552"/>
      <c r="C78" s="552"/>
      <c r="D78" s="27" t="s">
        <v>19</v>
      </c>
      <c r="E78" s="552"/>
      <c r="F78" s="517"/>
      <c r="G78" s="517"/>
      <c r="H78" s="552"/>
    </row>
    <row r="79" spans="1:8" ht="21.6" thickBot="1" x14ac:dyDescent="0.45">
      <c r="A79" s="16"/>
      <c r="B79" s="167"/>
      <c r="C79" s="16"/>
      <c r="D79" s="71"/>
      <c r="E79" s="72"/>
      <c r="F79" s="72"/>
      <c r="G79" s="17"/>
      <c r="H79" s="17"/>
    </row>
    <row r="80" spans="1:8" ht="21.6" thickBot="1" x14ac:dyDescent="0.45">
      <c r="A80" s="553" t="s">
        <v>258</v>
      </c>
      <c r="B80" s="553"/>
      <c r="C80" s="554" t="s">
        <v>171</v>
      </c>
      <c r="D80" s="555"/>
      <c r="E80" s="556"/>
      <c r="F80" s="73"/>
      <c r="G80" s="17"/>
      <c r="H80" s="17"/>
    </row>
    <row r="81" spans="1:8" x14ac:dyDescent="0.4">
      <c r="B81" s="13" t="s">
        <v>207</v>
      </c>
    </row>
    <row r="83" spans="1:8" s="4" customFormat="1" x14ac:dyDescent="0.4">
      <c r="A83" s="4" t="s">
        <v>170</v>
      </c>
    </row>
    <row r="84" spans="1:8" s="4" customFormat="1" x14ac:dyDescent="0.4">
      <c r="A84" s="4" t="s">
        <v>325</v>
      </c>
      <c r="H84" s="15" t="s">
        <v>268</v>
      </c>
    </row>
    <row r="85" spans="1:8" ht="26.25" customHeight="1" thickBot="1" x14ac:dyDescent="0.45">
      <c r="A85" s="70"/>
      <c r="B85" s="70"/>
      <c r="C85" s="557" t="s">
        <v>13</v>
      </c>
      <c r="D85" s="557"/>
      <c r="E85" s="557"/>
      <c r="F85" s="70"/>
      <c r="G85" s="70"/>
    </row>
    <row r="86" spans="1:8" ht="21.6" thickBot="1" x14ac:dyDescent="0.45">
      <c r="A86" s="552" t="s">
        <v>12</v>
      </c>
      <c r="B86" s="552" t="s">
        <v>14</v>
      </c>
      <c r="C86" s="552" t="s">
        <v>23</v>
      </c>
      <c r="D86" s="27" t="s">
        <v>15</v>
      </c>
      <c r="E86" s="552" t="s">
        <v>16</v>
      </c>
      <c r="F86" s="517" t="s">
        <v>17</v>
      </c>
      <c r="G86" s="517" t="s">
        <v>18</v>
      </c>
      <c r="H86" s="552" t="s">
        <v>5</v>
      </c>
    </row>
    <row r="87" spans="1:8" ht="32.25" customHeight="1" thickBot="1" x14ac:dyDescent="0.45">
      <c r="A87" s="552"/>
      <c r="B87" s="552"/>
      <c r="C87" s="552"/>
      <c r="D87" s="27" t="s">
        <v>19</v>
      </c>
      <c r="E87" s="552"/>
      <c r="F87" s="517"/>
      <c r="G87" s="517"/>
      <c r="H87" s="552"/>
    </row>
    <row r="88" spans="1:8" s="4" customFormat="1" ht="21.6" thickBot="1" x14ac:dyDescent="0.45">
      <c r="A88" s="27"/>
      <c r="B88" s="59"/>
      <c r="C88" s="27"/>
      <c r="D88" s="183"/>
      <c r="E88" s="182"/>
      <c r="F88" s="182"/>
      <c r="G88" s="59"/>
      <c r="H88" s="181"/>
    </row>
    <row r="89" spans="1:8" ht="21.6" thickBot="1" x14ac:dyDescent="0.45">
      <c r="A89" s="553" t="s">
        <v>416</v>
      </c>
      <c r="B89" s="553"/>
      <c r="C89" s="554" t="s">
        <v>171</v>
      </c>
      <c r="D89" s="555"/>
      <c r="E89" s="556"/>
      <c r="F89" s="73">
        <f>SUM(F88)</f>
        <v>0</v>
      </c>
      <c r="G89" s="17"/>
      <c r="H89" s="17"/>
    </row>
    <row r="90" spans="1:8" x14ac:dyDescent="0.4">
      <c r="B90" s="13" t="s">
        <v>207</v>
      </c>
    </row>
    <row r="92" spans="1:8" s="4" customFormat="1" x14ac:dyDescent="0.4">
      <c r="A92" s="4" t="s">
        <v>170</v>
      </c>
    </row>
    <row r="93" spans="1:8" s="4" customFormat="1" x14ac:dyDescent="0.4">
      <c r="A93" s="4" t="s">
        <v>326</v>
      </c>
      <c r="H93" s="15" t="s">
        <v>269</v>
      </c>
    </row>
    <row r="94" spans="1:8" ht="26.25" customHeight="1" thickBot="1" x14ac:dyDescent="0.45">
      <c r="A94" s="70"/>
      <c r="B94" s="70"/>
      <c r="C94" s="557" t="s">
        <v>13</v>
      </c>
      <c r="D94" s="557"/>
      <c r="E94" s="557"/>
      <c r="F94" s="70"/>
      <c r="G94" s="70"/>
    </row>
    <row r="95" spans="1:8" ht="21.6" thickBot="1" x14ac:dyDescent="0.45">
      <c r="A95" s="552" t="s">
        <v>12</v>
      </c>
      <c r="B95" s="552" t="s">
        <v>14</v>
      </c>
      <c r="C95" s="552" t="s">
        <v>23</v>
      </c>
      <c r="D95" s="27" t="s">
        <v>15</v>
      </c>
      <c r="E95" s="552" t="s">
        <v>16</v>
      </c>
      <c r="F95" s="517" t="s">
        <v>17</v>
      </c>
      <c r="G95" s="517" t="s">
        <v>18</v>
      </c>
      <c r="H95" s="552" t="s">
        <v>5</v>
      </c>
    </row>
    <row r="96" spans="1:8" ht="32.25" customHeight="1" thickBot="1" x14ac:dyDescent="0.45">
      <c r="A96" s="552"/>
      <c r="B96" s="552"/>
      <c r="C96" s="552"/>
      <c r="D96" s="27" t="s">
        <v>19</v>
      </c>
      <c r="E96" s="552"/>
      <c r="F96" s="517"/>
      <c r="G96" s="517"/>
      <c r="H96" s="552"/>
    </row>
    <row r="97" spans="1:8" s="4" customFormat="1" ht="22.5" customHeight="1" thickBot="1" x14ac:dyDescent="0.45">
      <c r="A97" s="25"/>
      <c r="B97" s="111"/>
      <c r="C97" s="25"/>
      <c r="D97" s="27"/>
      <c r="E97" s="25"/>
      <c r="F97" s="82"/>
      <c r="G97" s="90"/>
      <c r="H97" s="25"/>
    </row>
    <row r="98" spans="1:8" ht="21.6" thickBot="1" x14ac:dyDescent="0.45">
      <c r="A98" s="553" t="s">
        <v>417</v>
      </c>
      <c r="B98" s="553"/>
      <c r="C98" s="554" t="s">
        <v>171</v>
      </c>
      <c r="D98" s="555"/>
      <c r="E98" s="556"/>
      <c r="F98" s="73">
        <f>SUM(F97)</f>
        <v>0</v>
      </c>
      <c r="G98" s="17"/>
      <c r="H98" s="17"/>
    </row>
    <row r="99" spans="1:8" x14ac:dyDescent="0.4">
      <c r="B99" s="13" t="s">
        <v>207</v>
      </c>
    </row>
    <row r="101" spans="1:8" s="4" customFormat="1" x14ac:dyDescent="0.4">
      <c r="A101" s="4" t="s">
        <v>170</v>
      </c>
    </row>
    <row r="102" spans="1:8" s="4" customFormat="1" x14ac:dyDescent="0.4">
      <c r="A102" s="4" t="s">
        <v>327</v>
      </c>
      <c r="H102" s="15" t="s">
        <v>270</v>
      </c>
    </row>
    <row r="103" spans="1:8" ht="26.25" customHeight="1" thickBot="1" x14ac:dyDescent="0.45">
      <c r="A103" s="70"/>
      <c r="B103" s="70"/>
      <c r="C103" s="557" t="s">
        <v>13</v>
      </c>
      <c r="D103" s="557"/>
      <c r="E103" s="557"/>
      <c r="F103" s="70"/>
      <c r="G103" s="70"/>
    </row>
    <row r="104" spans="1:8" ht="21.6" thickBot="1" x14ac:dyDescent="0.45">
      <c r="A104" s="552" t="s">
        <v>12</v>
      </c>
      <c r="B104" s="552" t="s">
        <v>14</v>
      </c>
      <c r="C104" s="552" t="s">
        <v>23</v>
      </c>
      <c r="D104" s="27" t="s">
        <v>15</v>
      </c>
      <c r="E104" s="552" t="s">
        <v>16</v>
      </c>
      <c r="F104" s="517" t="s">
        <v>17</v>
      </c>
      <c r="G104" s="517" t="s">
        <v>18</v>
      </c>
      <c r="H104" s="552" t="s">
        <v>5</v>
      </c>
    </row>
    <row r="105" spans="1:8" ht="32.25" customHeight="1" thickBot="1" x14ac:dyDescent="0.45">
      <c r="A105" s="552"/>
      <c r="B105" s="552"/>
      <c r="C105" s="552"/>
      <c r="D105" s="27" t="s">
        <v>19</v>
      </c>
      <c r="E105" s="552"/>
      <c r="F105" s="517"/>
      <c r="G105" s="517"/>
      <c r="H105" s="552"/>
    </row>
    <row r="106" spans="1:8" ht="21.6" thickBot="1" x14ac:dyDescent="0.45">
      <c r="A106" s="16"/>
      <c r="B106" s="167"/>
      <c r="C106" s="16"/>
      <c r="D106" s="71"/>
      <c r="E106" s="72"/>
      <c r="F106" s="72"/>
      <c r="G106" s="17"/>
      <c r="H106" s="17"/>
    </row>
    <row r="107" spans="1:8" ht="21.6" thickBot="1" x14ac:dyDescent="0.45">
      <c r="A107" s="553" t="s">
        <v>258</v>
      </c>
      <c r="B107" s="553"/>
      <c r="C107" s="554" t="s">
        <v>171</v>
      </c>
      <c r="D107" s="555"/>
      <c r="E107" s="556"/>
      <c r="F107" s="73"/>
      <c r="G107" s="17"/>
      <c r="H107" s="17"/>
    </row>
    <row r="108" spans="1:8" x14ac:dyDescent="0.4">
      <c r="B108" s="13" t="s">
        <v>207</v>
      </c>
    </row>
    <row r="110" spans="1:8" s="4" customFormat="1" x14ac:dyDescent="0.4">
      <c r="A110" s="4" t="s">
        <v>170</v>
      </c>
    </row>
    <row r="111" spans="1:8" s="4" customFormat="1" x14ac:dyDescent="0.4">
      <c r="A111" s="4" t="s">
        <v>328</v>
      </c>
      <c r="H111" s="15" t="s">
        <v>271</v>
      </c>
    </row>
    <row r="112" spans="1:8" ht="26.25" customHeight="1" thickBot="1" x14ac:dyDescent="0.45">
      <c r="A112" s="70"/>
      <c r="B112" s="70"/>
      <c r="C112" s="557" t="s">
        <v>13</v>
      </c>
      <c r="D112" s="557"/>
      <c r="E112" s="557"/>
      <c r="F112" s="70"/>
      <c r="G112" s="70"/>
    </row>
    <row r="113" spans="1:8" x14ac:dyDescent="0.4">
      <c r="A113" s="552" t="s">
        <v>12</v>
      </c>
      <c r="B113" s="552" t="s">
        <v>14</v>
      </c>
      <c r="C113" s="552" t="s">
        <v>23</v>
      </c>
      <c r="D113" s="27" t="s">
        <v>15</v>
      </c>
      <c r="E113" s="552" t="s">
        <v>16</v>
      </c>
      <c r="F113" s="517" t="s">
        <v>17</v>
      </c>
      <c r="G113" s="517" t="s">
        <v>18</v>
      </c>
      <c r="H113" s="552" t="s">
        <v>5</v>
      </c>
    </row>
    <row r="114" spans="1:8" ht="32.25" customHeight="1" thickBot="1" x14ac:dyDescent="0.45">
      <c r="A114" s="552"/>
      <c r="B114" s="552"/>
      <c r="C114" s="552"/>
      <c r="D114" s="27" t="s">
        <v>19</v>
      </c>
      <c r="E114" s="552"/>
      <c r="F114" s="517"/>
      <c r="G114" s="517"/>
      <c r="H114" s="552"/>
    </row>
    <row r="115" spans="1:8" s="4" customFormat="1" ht="21.75" customHeight="1" thickBot="1" x14ac:dyDescent="0.45">
      <c r="A115" s="27"/>
      <c r="B115" s="190"/>
      <c r="D115" s="175"/>
      <c r="E115" s="174"/>
      <c r="F115" s="174"/>
      <c r="G115" s="176"/>
      <c r="H115" s="59"/>
    </row>
    <row r="116" spans="1:8" ht="21.6" thickBot="1" x14ac:dyDescent="0.45">
      <c r="A116" s="553" t="s">
        <v>366</v>
      </c>
      <c r="B116" s="553"/>
      <c r="C116" s="554" t="s">
        <v>171</v>
      </c>
      <c r="D116" s="555"/>
      <c r="E116" s="556"/>
      <c r="F116" s="73">
        <f>SUM(F115)</f>
        <v>0</v>
      </c>
      <c r="G116" s="17"/>
      <c r="H116" s="17"/>
    </row>
    <row r="117" spans="1:8" x14ac:dyDescent="0.4">
      <c r="B117" s="13" t="s">
        <v>207</v>
      </c>
    </row>
    <row r="119" spans="1:8" s="4" customFormat="1" x14ac:dyDescent="0.4">
      <c r="A119" s="4" t="s">
        <v>170</v>
      </c>
    </row>
    <row r="120" spans="1:8" s="4" customFormat="1" x14ac:dyDescent="0.4">
      <c r="A120" s="4" t="s">
        <v>356</v>
      </c>
      <c r="H120" s="15" t="s">
        <v>272</v>
      </c>
    </row>
    <row r="121" spans="1:8" ht="26.25" customHeight="1" thickBot="1" x14ac:dyDescent="0.45">
      <c r="A121" s="70"/>
      <c r="B121" s="70"/>
      <c r="C121" s="557" t="s">
        <v>13</v>
      </c>
      <c r="D121" s="557"/>
      <c r="E121" s="557"/>
      <c r="F121" s="70"/>
      <c r="G121" s="70"/>
    </row>
    <row r="122" spans="1:8" ht="21.6" thickBot="1" x14ac:dyDescent="0.45">
      <c r="A122" s="552" t="s">
        <v>12</v>
      </c>
      <c r="B122" s="552" t="s">
        <v>14</v>
      </c>
      <c r="C122" s="552" t="s">
        <v>23</v>
      </c>
      <c r="D122" s="27" t="s">
        <v>15</v>
      </c>
      <c r="E122" s="552" t="s">
        <v>16</v>
      </c>
      <c r="F122" s="517" t="s">
        <v>17</v>
      </c>
      <c r="G122" s="517" t="s">
        <v>18</v>
      </c>
      <c r="H122" s="552" t="s">
        <v>5</v>
      </c>
    </row>
    <row r="123" spans="1:8" ht="32.25" customHeight="1" thickBot="1" x14ac:dyDescent="0.45">
      <c r="A123" s="552"/>
      <c r="B123" s="552"/>
      <c r="C123" s="552"/>
      <c r="D123" s="27" t="s">
        <v>19</v>
      </c>
      <c r="E123" s="552"/>
      <c r="F123" s="517"/>
      <c r="G123" s="517"/>
      <c r="H123" s="552"/>
    </row>
    <row r="124" spans="1:8" ht="21.6" thickBot="1" x14ac:dyDescent="0.45">
      <c r="A124" s="16"/>
      <c r="B124" s="167"/>
      <c r="C124" s="16"/>
      <c r="D124" s="71"/>
      <c r="E124" s="72"/>
      <c r="F124" s="72"/>
      <c r="G124" s="17"/>
      <c r="H124" s="17"/>
    </row>
    <row r="125" spans="1:8" ht="21.6" thickBot="1" x14ac:dyDescent="0.45">
      <c r="A125" s="553" t="s">
        <v>258</v>
      </c>
      <c r="B125" s="553"/>
      <c r="C125" s="554" t="s">
        <v>171</v>
      </c>
      <c r="D125" s="555"/>
      <c r="E125" s="556"/>
      <c r="F125" s="73"/>
      <c r="G125" s="17"/>
      <c r="H125" s="17"/>
    </row>
    <row r="126" spans="1:8" x14ac:dyDescent="0.4">
      <c r="B126" s="13" t="s">
        <v>207</v>
      </c>
    </row>
  </sheetData>
  <mergeCells count="140">
    <mergeCell ref="C4:E4"/>
    <mergeCell ref="A5:A6"/>
    <mergeCell ref="B5:B6"/>
    <mergeCell ref="C5:C6"/>
    <mergeCell ref="E5:E6"/>
    <mergeCell ref="F5:F6"/>
    <mergeCell ref="E23:E24"/>
    <mergeCell ref="F23:F24"/>
    <mergeCell ref="G5:G6"/>
    <mergeCell ref="H5:H6"/>
    <mergeCell ref="A8:B8"/>
    <mergeCell ref="C8:E8"/>
    <mergeCell ref="C13:E13"/>
    <mergeCell ref="A14:A15"/>
    <mergeCell ref="B14:B15"/>
    <mergeCell ref="C14:C15"/>
    <mergeCell ref="G32:G33"/>
    <mergeCell ref="H32:H33"/>
    <mergeCell ref="G14:G15"/>
    <mergeCell ref="H14:H15"/>
    <mergeCell ref="A17:B17"/>
    <mergeCell ref="C17:E17"/>
    <mergeCell ref="C22:E22"/>
    <mergeCell ref="A23:A24"/>
    <mergeCell ref="B23:B24"/>
    <mergeCell ref="C23:C24"/>
    <mergeCell ref="E14:E15"/>
    <mergeCell ref="F14:F15"/>
    <mergeCell ref="E41:E42"/>
    <mergeCell ref="F41:F42"/>
    <mergeCell ref="G23:G24"/>
    <mergeCell ref="H23:H24"/>
    <mergeCell ref="C31:E31"/>
    <mergeCell ref="A32:A33"/>
    <mergeCell ref="B32:B33"/>
    <mergeCell ref="C32:C33"/>
    <mergeCell ref="E32:E33"/>
    <mergeCell ref="F32:F33"/>
    <mergeCell ref="G41:G42"/>
    <mergeCell ref="H41:H42"/>
    <mergeCell ref="A44:B44"/>
    <mergeCell ref="C44:E44"/>
    <mergeCell ref="C49:E49"/>
    <mergeCell ref="A50:A51"/>
    <mergeCell ref="B50:B51"/>
    <mergeCell ref="C50:C51"/>
    <mergeCell ref="E50:E51"/>
    <mergeCell ref="F50:F51"/>
    <mergeCell ref="G59:G60"/>
    <mergeCell ref="H59:H60"/>
    <mergeCell ref="G50:G51"/>
    <mergeCell ref="H50:H51"/>
    <mergeCell ref="A53:B53"/>
    <mergeCell ref="C53:E53"/>
    <mergeCell ref="F68:F69"/>
    <mergeCell ref="C58:E58"/>
    <mergeCell ref="A59:A60"/>
    <mergeCell ref="B59:B60"/>
    <mergeCell ref="C59:C60"/>
    <mergeCell ref="E59:E60"/>
    <mergeCell ref="F59:F60"/>
    <mergeCell ref="G68:G69"/>
    <mergeCell ref="H68:H69"/>
    <mergeCell ref="B68:B69"/>
    <mergeCell ref="C68:C69"/>
    <mergeCell ref="E68:E69"/>
    <mergeCell ref="C76:E76"/>
    <mergeCell ref="A77:A78"/>
    <mergeCell ref="B77:B78"/>
    <mergeCell ref="C77:C78"/>
    <mergeCell ref="E77:E78"/>
    <mergeCell ref="F77:F78"/>
    <mergeCell ref="G77:G78"/>
    <mergeCell ref="H77:H78"/>
    <mergeCell ref="C85:E85"/>
    <mergeCell ref="A86:A87"/>
    <mergeCell ref="B86:B87"/>
    <mergeCell ref="C86:C87"/>
    <mergeCell ref="E86:E87"/>
    <mergeCell ref="F86:F87"/>
    <mergeCell ref="A95:A96"/>
    <mergeCell ref="B95:B96"/>
    <mergeCell ref="C95:C96"/>
    <mergeCell ref="E95:E96"/>
    <mergeCell ref="F95:F96"/>
    <mergeCell ref="G95:G96"/>
    <mergeCell ref="B104:B105"/>
    <mergeCell ref="C104:C105"/>
    <mergeCell ref="E104:E105"/>
    <mergeCell ref="F104:F105"/>
    <mergeCell ref="G86:G87"/>
    <mergeCell ref="H86:H87"/>
    <mergeCell ref="C94:E94"/>
    <mergeCell ref="H95:H96"/>
    <mergeCell ref="G104:G105"/>
    <mergeCell ref="H104:H105"/>
    <mergeCell ref="G113:G114"/>
    <mergeCell ref="H113:H114"/>
    <mergeCell ref="C112:E112"/>
    <mergeCell ref="A113:A114"/>
    <mergeCell ref="B113:B114"/>
    <mergeCell ref="C113:C114"/>
    <mergeCell ref="E113:E114"/>
    <mergeCell ref="F113:F114"/>
    <mergeCell ref="A26:B26"/>
    <mergeCell ref="C26:E26"/>
    <mergeCell ref="A35:B35"/>
    <mergeCell ref="C35:E35"/>
    <mergeCell ref="A62:B62"/>
    <mergeCell ref="C62:E62"/>
    <mergeCell ref="C40:E40"/>
    <mergeCell ref="A41:A42"/>
    <mergeCell ref="B41:B42"/>
    <mergeCell ref="C41:C42"/>
    <mergeCell ref="A71:B71"/>
    <mergeCell ref="C71:E71"/>
    <mergeCell ref="A80:B80"/>
    <mergeCell ref="C80:E80"/>
    <mergeCell ref="C67:E67"/>
    <mergeCell ref="A68:A69"/>
    <mergeCell ref="A116:B116"/>
    <mergeCell ref="C116:E116"/>
    <mergeCell ref="A89:B89"/>
    <mergeCell ref="C89:E89"/>
    <mergeCell ref="A98:B98"/>
    <mergeCell ref="C98:E98"/>
    <mergeCell ref="A107:B107"/>
    <mergeCell ref="C107:E107"/>
    <mergeCell ref="C103:E103"/>
    <mergeCell ref="A104:A105"/>
    <mergeCell ref="G122:G123"/>
    <mergeCell ref="H122:H123"/>
    <mergeCell ref="A125:B125"/>
    <mergeCell ref="C125:E125"/>
    <mergeCell ref="C121:E121"/>
    <mergeCell ref="A122:A123"/>
    <mergeCell ref="B122:B123"/>
    <mergeCell ref="C122:C123"/>
    <mergeCell ref="E122:E123"/>
    <mergeCell ref="F122:F123"/>
  </mergeCells>
  <phoneticPr fontId="2" type="noConversion"/>
  <pageMargins left="0.39370078740157483" right="0.39370078740157483" top="0.39370078740157483" bottom="0.19685039370078741" header="0.43307086614173229" footer="0.23622047244094491"/>
  <pageSetup paperSize="9" scale="8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5"/>
  <dimension ref="A1:E19"/>
  <sheetViews>
    <sheetView workbookViewId="0">
      <selection activeCell="B3" sqref="B3:B5"/>
    </sheetView>
  </sheetViews>
  <sheetFormatPr defaultColWidth="9.109375" defaultRowHeight="13.8" x14ac:dyDescent="0.3"/>
  <cols>
    <col min="1" max="1" width="7.44140625" style="1" customWidth="1"/>
    <col min="2" max="2" width="76.109375" style="1" customWidth="1"/>
    <col min="3" max="3" width="11.88671875" style="1" customWidth="1"/>
    <col min="4" max="4" width="22.6640625" style="1" customWidth="1"/>
    <col min="5" max="5" width="23.109375" style="1" customWidth="1"/>
    <col min="6" max="16384" width="9.109375" style="1"/>
  </cols>
  <sheetData>
    <row r="1" spans="1:5" ht="27" customHeight="1" x14ac:dyDescent="0.4">
      <c r="E1" s="15" t="s">
        <v>208</v>
      </c>
    </row>
    <row r="2" spans="1:5" ht="45.6" x14ac:dyDescent="0.8">
      <c r="B2" s="559" t="s">
        <v>418</v>
      </c>
      <c r="C2" s="559"/>
      <c r="D2" s="559"/>
      <c r="E2" s="559"/>
    </row>
    <row r="3" spans="1:5" s="18" customFormat="1" ht="23.4" x14ac:dyDescent="0.45">
      <c r="A3" s="560" t="s">
        <v>12</v>
      </c>
      <c r="B3" s="560" t="s">
        <v>96</v>
      </c>
      <c r="C3" s="560" t="s">
        <v>94</v>
      </c>
      <c r="D3" s="560" t="s">
        <v>95</v>
      </c>
      <c r="E3" s="560" t="s">
        <v>5</v>
      </c>
    </row>
    <row r="4" spans="1:5" s="18" customFormat="1" ht="23.4" x14ac:dyDescent="0.45">
      <c r="A4" s="560"/>
      <c r="B4" s="560"/>
      <c r="C4" s="560"/>
      <c r="D4" s="560"/>
      <c r="E4" s="560"/>
    </row>
    <row r="5" spans="1:5" s="18" customFormat="1" ht="14.25" customHeight="1" x14ac:dyDescent="0.45">
      <c r="A5" s="560"/>
      <c r="B5" s="560"/>
      <c r="C5" s="560"/>
      <c r="D5" s="560"/>
      <c r="E5" s="560"/>
    </row>
    <row r="6" spans="1:5" s="22" customFormat="1" ht="26.25" customHeight="1" x14ac:dyDescent="0.45">
      <c r="A6" s="19">
        <v>1</v>
      </c>
      <c r="B6" s="20" t="s">
        <v>100</v>
      </c>
      <c r="C6" s="74" t="s">
        <v>349</v>
      </c>
      <c r="D6" s="74" t="s">
        <v>349</v>
      </c>
      <c r="E6" s="21" t="s">
        <v>97</v>
      </c>
    </row>
    <row r="7" spans="1:5" s="22" customFormat="1" ht="26.25" customHeight="1" x14ac:dyDescent="0.45">
      <c r="A7" s="19"/>
      <c r="B7" s="20"/>
      <c r="C7" s="74" t="s">
        <v>349</v>
      </c>
      <c r="D7" s="74" t="s">
        <v>349</v>
      </c>
      <c r="E7" s="20"/>
    </row>
    <row r="8" spans="1:5" s="22" customFormat="1" ht="26.25" customHeight="1" x14ac:dyDescent="0.45">
      <c r="A8" s="19">
        <v>2</v>
      </c>
      <c r="B8" s="20" t="s">
        <v>98</v>
      </c>
      <c r="C8" s="74" t="s">
        <v>349</v>
      </c>
      <c r="D8" s="74" t="s">
        <v>349</v>
      </c>
      <c r="E8" s="20"/>
    </row>
    <row r="9" spans="1:5" s="22" customFormat="1" ht="26.25" customHeight="1" x14ac:dyDescent="0.45">
      <c r="A9" s="19"/>
      <c r="B9" s="20"/>
      <c r="C9" s="74" t="s">
        <v>349</v>
      </c>
      <c r="D9" s="74" t="s">
        <v>349</v>
      </c>
      <c r="E9" s="20"/>
    </row>
    <row r="10" spans="1:5" s="22" customFormat="1" ht="26.25" customHeight="1" x14ac:dyDescent="0.45">
      <c r="A10" s="19">
        <v>3</v>
      </c>
      <c r="B10" s="20" t="s">
        <v>99</v>
      </c>
      <c r="C10" s="74" t="s">
        <v>349</v>
      </c>
      <c r="D10" s="74" t="s">
        <v>349</v>
      </c>
      <c r="E10" s="20"/>
    </row>
    <row r="11" spans="1:5" s="22" customFormat="1" ht="26.25" customHeight="1" x14ac:dyDescent="0.45">
      <c r="A11" s="19"/>
      <c r="B11" s="20"/>
      <c r="C11" s="74" t="s">
        <v>349</v>
      </c>
      <c r="D11" s="74" t="s">
        <v>349</v>
      </c>
      <c r="E11" s="20"/>
    </row>
    <row r="12" spans="1:5" s="22" customFormat="1" ht="26.25" customHeight="1" x14ac:dyDescent="0.45">
      <c r="A12" s="19">
        <v>4</v>
      </c>
      <c r="B12" s="20" t="s">
        <v>101</v>
      </c>
      <c r="C12" s="74" t="s">
        <v>349</v>
      </c>
      <c r="D12" s="74" t="s">
        <v>349</v>
      </c>
      <c r="E12" s="20"/>
    </row>
    <row r="13" spans="1:5" s="22" customFormat="1" ht="26.25" customHeight="1" x14ac:dyDescent="0.45">
      <c r="A13" s="19"/>
      <c r="B13" s="20"/>
      <c r="C13" s="74" t="s">
        <v>349</v>
      </c>
      <c r="D13" s="74" t="s">
        <v>349</v>
      </c>
      <c r="E13" s="20"/>
    </row>
    <row r="14" spans="1:5" s="22" customFormat="1" ht="26.25" customHeight="1" x14ac:dyDescent="0.45">
      <c r="A14" s="19">
        <v>5</v>
      </c>
      <c r="B14" s="20" t="s">
        <v>102</v>
      </c>
      <c r="C14" s="74" t="s">
        <v>349</v>
      </c>
      <c r="D14" s="74" t="s">
        <v>349</v>
      </c>
      <c r="E14" s="20"/>
    </row>
    <row r="15" spans="1:5" s="22" customFormat="1" ht="26.25" customHeight="1" x14ac:dyDescent="0.45">
      <c r="A15" s="19"/>
      <c r="B15" s="20"/>
      <c r="C15" s="74" t="s">
        <v>349</v>
      </c>
      <c r="D15" s="74" t="s">
        <v>349</v>
      </c>
      <c r="E15" s="20"/>
    </row>
    <row r="16" spans="1:5" s="22" customFormat="1" ht="26.25" customHeight="1" x14ac:dyDescent="0.45">
      <c r="A16" s="19"/>
      <c r="B16" s="23" t="s">
        <v>11</v>
      </c>
      <c r="C16" s="74" t="s">
        <v>349</v>
      </c>
      <c r="D16" s="74" t="s">
        <v>349</v>
      </c>
      <c r="E16" s="20"/>
    </row>
    <row r="18" spans="1:2" s="11" customFormat="1" ht="18" x14ac:dyDescent="0.35">
      <c r="A18" s="24" t="s">
        <v>227</v>
      </c>
    </row>
    <row r="19" spans="1:2" s="11" customFormat="1" ht="18.75" customHeight="1" x14ac:dyDescent="0.35">
      <c r="A19" s="558" t="s">
        <v>172</v>
      </c>
      <c r="B19" s="558"/>
    </row>
  </sheetData>
  <mergeCells count="7">
    <mergeCell ref="A19:B19"/>
    <mergeCell ref="B2:E2"/>
    <mergeCell ref="A3:A5"/>
    <mergeCell ref="B3:B5"/>
    <mergeCell ref="C3:C5"/>
    <mergeCell ref="D3:D5"/>
    <mergeCell ref="E3:E5"/>
  </mergeCells>
  <phoneticPr fontId="2" type="noConversion"/>
  <pageMargins left="0.39370078740157483" right="0.39370078740157483" top="0.59055118110236227" bottom="0.78740157480314965" header="0.39370078740157483" footer="0.3937007874015748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M31"/>
  <sheetViews>
    <sheetView zoomScale="75" workbookViewId="0">
      <selection activeCell="E8" sqref="E8"/>
    </sheetView>
  </sheetViews>
  <sheetFormatPr defaultColWidth="9.109375" defaultRowHeight="18" x14ac:dyDescent="0.35"/>
  <cols>
    <col min="1" max="1" width="38.88671875" style="11" customWidth="1"/>
    <col min="2" max="2" width="9" style="11" customWidth="1"/>
    <col min="3" max="3" width="9.5546875" style="11" customWidth="1"/>
    <col min="4" max="4" width="16.5546875" style="11" customWidth="1"/>
    <col min="5" max="5" width="31" style="11" customWidth="1"/>
    <col min="6" max="6" width="8.44140625" style="11" customWidth="1"/>
    <col min="7" max="7" width="15.44140625" style="11" customWidth="1"/>
    <col min="8" max="8" width="6.33203125" style="11" customWidth="1"/>
    <col min="9" max="9" width="7.6640625" style="11" customWidth="1"/>
    <col min="10" max="10" width="7.109375" style="11" customWidth="1"/>
    <col min="11" max="11" width="6.6640625" style="11" customWidth="1"/>
    <col min="12" max="12" width="10" style="11" customWidth="1"/>
    <col min="13" max="16384" width="9.109375" style="11"/>
  </cols>
  <sheetData>
    <row r="1" spans="1:13" x14ac:dyDescent="0.35">
      <c r="A1" s="24" t="s">
        <v>419</v>
      </c>
    </row>
    <row r="2" spans="1:13" ht="23.4" x14ac:dyDescent="0.45">
      <c r="A2" s="561" t="s">
        <v>420</v>
      </c>
      <c r="B2" s="561"/>
      <c r="C2" s="561"/>
      <c r="D2" s="561"/>
      <c r="E2" s="561"/>
      <c r="F2" s="561"/>
      <c r="G2" s="561"/>
      <c r="H2" s="561"/>
      <c r="I2" s="561"/>
      <c r="J2" s="561"/>
      <c r="K2" s="561"/>
      <c r="L2" s="561"/>
      <c r="M2" s="409"/>
    </row>
    <row r="3" spans="1:13" x14ac:dyDescent="0.35">
      <c r="A3" s="194" t="s">
        <v>110</v>
      </c>
    </row>
    <row r="4" spans="1:13" ht="21" x14ac:dyDescent="0.4">
      <c r="A4" s="24" t="s">
        <v>227</v>
      </c>
      <c r="L4" s="15" t="s">
        <v>209</v>
      </c>
    </row>
    <row r="5" spans="1:13" x14ac:dyDescent="0.35">
      <c r="A5" s="11" t="s">
        <v>103</v>
      </c>
    </row>
    <row r="6" spans="1:13" x14ac:dyDescent="0.35">
      <c r="A6" s="24" t="s">
        <v>79</v>
      </c>
    </row>
    <row r="7" spans="1:13" x14ac:dyDescent="0.35">
      <c r="A7" s="24" t="s">
        <v>77</v>
      </c>
      <c r="B7" s="406">
        <v>1</v>
      </c>
      <c r="C7" s="406"/>
    </row>
    <row r="8" spans="1:13" x14ac:dyDescent="0.35">
      <c r="A8" s="24"/>
      <c r="B8" s="406">
        <v>2</v>
      </c>
      <c r="C8" s="406"/>
    </row>
    <row r="9" spans="1:13" x14ac:dyDescent="0.35">
      <c r="A9" s="24" t="s">
        <v>78</v>
      </c>
      <c r="B9" s="406">
        <v>1</v>
      </c>
    </row>
    <row r="10" spans="1:13" ht="18.600000000000001" thickBot="1" x14ac:dyDescent="0.4">
      <c r="B10" s="406">
        <v>2</v>
      </c>
    </row>
    <row r="11" spans="1:13" s="24" customFormat="1" ht="22.5" customHeight="1" thickBot="1" x14ac:dyDescent="0.4">
      <c r="A11" s="493" t="s">
        <v>109</v>
      </c>
      <c r="B11" s="405" t="s">
        <v>81</v>
      </c>
      <c r="C11" s="567" t="s">
        <v>80</v>
      </c>
      <c r="D11" s="567" t="s">
        <v>111</v>
      </c>
      <c r="E11" s="569" t="s">
        <v>2</v>
      </c>
      <c r="F11" s="570"/>
      <c r="G11" s="571"/>
      <c r="H11" s="562" t="s">
        <v>75</v>
      </c>
      <c r="I11" s="563"/>
      <c r="J11" s="563"/>
      <c r="K11" s="564"/>
      <c r="L11" s="493" t="s">
        <v>50</v>
      </c>
    </row>
    <row r="12" spans="1:13" s="24" customFormat="1" ht="23.25" customHeight="1" thickBot="1" x14ac:dyDescent="0.4">
      <c r="A12" s="566"/>
      <c r="B12" s="410" t="s">
        <v>82</v>
      </c>
      <c r="C12" s="568"/>
      <c r="D12" s="568"/>
      <c r="E12" s="411" t="s">
        <v>83</v>
      </c>
      <c r="F12" s="411" t="s">
        <v>85</v>
      </c>
      <c r="G12" s="411" t="s">
        <v>84</v>
      </c>
      <c r="H12" s="412" t="s">
        <v>51</v>
      </c>
      <c r="I12" s="412" t="s">
        <v>52</v>
      </c>
      <c r="J12" s="412" t="s">
        <v>53</v>
      </c>
      <c r="K12" s="412" t="s">
        <v>54</v>
      </c>
      <c r="L12" s="495"/>
    </row>
    <row r="13" spans="1:13" ht="20.25" customHeight="1" x14ac:dyDescent="0.35">
      <c r="A13" s="413"/>
      <c r="B13" s="414"/>
      <c r="C13" s="415"/>
      <c r="D13" s="415"/>
      <c r="E13" s="416"/>
      <c r="F13" s="417"/>
      <c r="G13" s="415"/>
      <c r="H13" s="415"/>
      <c r="I13" s="415"/>
      <c r="J13" s="415"/>
      <c r="K13" s="415"/>
      <c r="L13" s="415"/>
    </row>
    <row r="14" spans="1:13" ht="20.25" customHeight="1" x14ac:dyDescent="0.35">
      <c r="A14" s="418"/>
      <c r="B14" s="419"/>
      <c r="C14" s="420"/>
      <c r="D14" s="421"/>
      <c r="E14" s="421"/>
      <c r="F14" s="422"/>
      <c r="G14" s="420"/>
      <c r="H14" s="423"/>
      <c r="I14" s="423"/>
      <c r="J14" s="423"/>
      <c r="K14" s="423"/>
      <c r="L14" s="423"/>
    </row>
    <row r="15" spans="1:13" x14ac:dyDescent="0.35">
      <c r="A15" s="424"/>
      <c r="B15" s="424"/>
      <c r="C15" s="423"/>
      <c r="D15" s="423"/>
      <c r="E15" s="423"/>
      <c r="F15" s="425"/>
      <c r="G15" s="426"/>
      <c r="H15" s="423"/>
      <c r="I15" s="423"/>
      <c r="J15" s="423"/>
      <c r="K15" s="423"/>
      <c r="L15" s="423"/>
    </row>
    <row r="16" spans="1:13" x14ac:dyDescent="0.35">
      <c r="A16" s="424"/>
      <c r="B16" s="424"/>
      <c r="C16" s="423"/>
      <c r="D16" s="423"/>
      <c r="E16" s="423"/>
      <c r="F16" s="423"/>
      <c r="G16" s="423"/>
      <c r="H16" s="423"/>
      <c r="I16" s="423"/>
      <c r="J16" s="423"/>
      <c r="K16" s="423"/>
      <c r="L16" s="423"/>
    </row>
    <row r="17" spans="1:12" x14ac:dyDescent="0.35">
      <c r="A17" s="424"/>
      <c r="B17" s="424"/>
      <c r="C17" s="423"/>
      <c r="D17" s="423"/>
      <c r="E17" s="423"/>
      <c r="F17" s="423"/>
      <c r="G17" s="423"/>
      <c r="H17" s="423"/>
      <c r="I17" s="423"/>
      <c r="J17" s="423"/>
      <c r="K17" s="423"/>
      <c r="L17" s="423"/>
    </row>
    <row r="18" spans="1:12" x14ac:dyDescent="0.35">
      <c r="A18" s="427"/>
      <c r="B18" s="427"/>
      <c r="C18" s="426"/>
      <c r="D18" s="426"/>
      <c r="E18" s="428"/>
      <c r="F18" s="426"/>
      <c r="G18" s="426"/>
      <c r="H18" s="426"/>
      <c r="I18" s="426"/>
      <c r="J18" s="426"/>
      <c r="K18" s="426"/>
      <c r="L18" s="426"/>
    </row>
    <row r="19" spans="1:12" x14ac:dyDescent="0.35">
      <c r="A19" s="424"/>
      <c r="B19" s="424"/>
      <c r="C19" s="423"/>
      <c r="D19" s="423"/>
      <c r="E19" s="423"/>
      <c r="F19" s="423"/>
      <c r="G19" s="423"/>
      <c r="H19" s="423"/>
      <c r="I19" s="423"/>
      <c r="J19" s="423"/>
      <c r="K19" s="423"/>
      <c r="L19" s="423"/>
    </row>
    <row r="20" spans="1:12" x14ac:dyDescent="0.35">
      <c r="A20" s="424"/>
      <c r="B20" s="423"/>
      <c r="C20" s="423"/>
      <c r="D20" s="423"/>
      <c r="E20" s="423"/>
      <c r="F20" s="423"/>
      <c r="G20" s="423"/>
      <c r="H20" s="423"/>
      <c r="I20" s="423"/>
      <c r="J20" s="423"/>
      <c r="K20" s="423"/>
      <c r="L20" s="423"/>
    </row>
    <row r="21" spans="1:12" x14ac:dyDescent="0.35">
      <c r="A21" s="424"/>
      <c r="B21" s="423"/>
      <c r="C21" s="423"/>
      <c r="D21" s="423"/>
      <c r="E21" s="423"/>
      <c r="F21" s="423"/>
      <c r="G21" s="423"/>
      <c r="H21" s="423"/>
      <c r="I21" s="423"/>
      <c r="J21" s="423"/>
      <c r="K21" s="423"/>
      <c r="L21" s="423"/>
    </row>
    <row r="22" spans="1:12" x14ac:dyDescent="0.35">
      <c r="A22" s="424"/>
      <c r="B22" s="423"/>
      <c r="C22" s="423"/>
      <c r="D22" s="423"/>
      <c r="E22" s="423"/>
      <c r="F22" s="423"/>
      <c r="G22" s="423"/>
      <c r="H22" s="423"/>
      <c r="I22" s="423"/>
      <c r="J22" s="423"/>
      <c r="K22" s="423"/>
      <c r="L22" s="423"/>
    </row>
    <row r="23" spans="1:12" x14ac:dyDescent="0.35">
      <c r="A23" s="424"/>
      <c r="B23" s="423"/>
      <c r="C23" s="423"/>
      <c r="D23" s="423"/>
      <c r="E23" s="423"/>
      <c r="F23" s="423"/>
      <c r="G23" s="423"/>
      <c r="H23" s="423"/>
      <c r="I23" s="423"/>
      <c r="J23" s="423"/>
      <c r="K23" s="423"/>
      <c r="L23" s="423"/>
    </row>
    <row r="24" spans="1:12" x14ac:dyDescent="0.35">
      <c r="A24" s="424"/>
      <c r="B24" s="423"/>
      <c r="C24" s="423"/>
      <c r="D24" s="423"/>
      <c r="E24" s="423"/>
      <c r="F24" s="423"/>
      <c r="G24" s="423"/>
      <c r="H24" s="423"/>
      <c r="I24" s="423"/>
      <c r="J24" s="423"/>
      <c r="K24" s="423"/>
      <c r="L24" s="423"/>
    </row>
    <row r="25" spans="1:12" ht="18.600000000000001" thickBot="1" x14ac:dyDescent="0.4">
      <c r="A25" s="429"/>
      <c r="B25" s="430"/>
      <c r="C25" s="430"/>
      <c r="D25" s="430"/>
      <c r="E25" s="431"/>
      <c r="F25" s="432"/>
      <c r="G25" s="430"/>
      <c r="H25" s="430"/>
      <c r="I25" s="430"/>
      <c r="J25" s="430"/>
      <c r="K25" s="430"/>
      <c r="L25" s="430"/>
    </row>
    <row r="26" spans="1:12" x14ac:dyDescent="0.35">
      <c r="A26" s="433"/>
      <c r="B26" s="433"/>
      <c r="C26" s="433"/>
      <c r="D26" s="433"/>
      <c r="E26" s="433"/>
      <c r="F26" s="433"/>
      <c r="G26" s="433"/>
      <c r="L26" s="433"/>
    </row>
    <row r="27" spans="1:12" ht="21.75" customHeight="1" x14ac:dyDescent="0.35">
      <c r="A27" s="433"/>
      <c r="B27" s="434" t="s">
        <v>5</v>
      </c>
      <c r="C27" s="434"/>
      <c r="D27" s="565" t="s">
        <v>218</v>
      </c>
      <c r="E27" s="565"/>
      <c r="F27" s="565"/>
      <c r="G27" s="565"/>
      <c r="H27" s="565"/>
      <c r="I27" s="565"/>
      <c r="J27" s="565"/>
      <c r="K27" s="565"/>
      <c r="L27" s="433"/>
    </row>
    <row r="28" spans="1:12" ht="21.75" customHeight="1" x14ac:dyDescent="0.35">
      <c r="A28" s="433"/>
      <c r="B28" s="433"/>
      <c r="C28" s="433"/>
      <c r="D28" s="565" t="s">
        <v>210</v>
      </c>
      <c r="E28" s="565"/>
      <c r="F28" s="565"/>
      <c r="G28" s="565"/>
      <c r="H28" s="565"/>
      <c r="I28" s="565"/>
      <c r="J28" s="565"/>
      <c r="K28" s="565"/>
      <c r="L28" s="433"/>
    </row>
    <row r="29" spans="1:12" x14ac:dyDescent="0.35">
      <c r="A29" s="433"/>
      <c r="B29" s="433"/>
      <c r="C29" s="433"/>
      <c r="D29" s="433"/>
      <c r="E29" s="433"/>
      <c r="F29" s="433"/>
      <c r="G29" s="433"/>
      <c r="H29" s="433"/>
      <c r="I29" s="433"/>
      <c r="J29" s="433"/>
      <c r="K29" s="433"/>
      <c r="L29" s="433"/>
    </row>
    <row r="30" spans="1:12" x14ac:dyDescent="0.35">
      <c r="A30" s="433"/>
      <c r="B30" s="433"/>
      <c r="C30" s="433"/>
      <c r="D30" s="433"/>
      <c r="E30" s="433"/>
      <c r="F30" s="433"/>
      <c r="G30" s="433"/>
      <c r="H30" s="433"/>
      <c r="I30" s="433"/>
      <c r="J30" s="433"/>
      <c r="K30" s="433"/>
      <c r="L30" s="433"/>
    </row>
    <row r="31" spans="1:12" x14ac:dyDescent="0.35">
      <c r="H31" s="433"/>
      <c r="I31" s="433"/>
      <c r="J31" s="433"/>
      <c r="K31" s="433"/>
    </row>
  </sheetData>
  <mergeCells count="9">
    <mergeCell ref="A2:L2"/>
    <mergeCell ref="H11:K11"/>
    <mergeCell ref="D27:K27"/>
    <mergeCell ref="D28:K28"/>
    <mergeCell ref="L11:L12"/>
    <mergeCell ref="A11:A12"/>
    <mergeCell ref="D11:D12"/>
    <mergeCell ref="E11:G11"/>
    <mergeCell ref="C11:C12"/>
  </mergeCells>
  <phoneticPr fontId="0" type="noConversion"/>
  <pageMargins left="0.39370078740157483" right="0.39370078740157483" top="0.39370078740157483" bottom="0.23622047244094491" header="0.51181102362204722" footer="0.23622047244094491"/>
  <pageSetup paperSize="9" scale="8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18"/>
  <sheetViews>
    <sheetView topLeftCell="A85" zoomScale="75" zoomScaleNormal="75" workbookViewId="0">
      <selection activeCell="B101" sqref="B101"/>
    </sheetView>
  </sheetViews>
  <sheetFormatPr defaultColWidth="9.109375" defaultRowHeight="21" x14ac:dyDescent="0.4"/>
  <cols>
    <col min="1" max="1" width="54.5546875" style="13" customWidth="1"/>
    <col min="2" max="2" width="31.33203125" style="13" customWidth="1"/>
    <col min="3" max="8" width="18.44140625" style="13" customWidth="1"/>
    <col min="9" max="9" width="22.88671875" style="1" customWidth="1"/>
    <col min="10" max="10" width="14.109375" style="1" customWidth="1"/>
    <col min="11" max="11" width="9.109375" style="1"/>
    <col min="12" max="12" width="15" style="1" customWidth="1"/>
    <col min="13" max="16384" width="9.109375" style="1"/>
  </cols>
  <sheetData>
    <row r="2" spans="1:10" ht="23.4" x14ac:dyDescent="0.45">
      <c r="A2" s="435" t="s">
        <v>381</v>
      </c>
      <c r="B2" s="435"/>
      <c r="C2" s="435"/>
      <c r="D2" s="435"/>
      <c r="E2" s="435"/>
      <c r="F2" s="435"/>
      <c r="G2" s="435"/>
      <c r="H2" s="435"/>
      <c r="I2" s="15" t="s">
        <v>183</v>
      </c>
    </row>
    <row r="3" spans="1:10" x14ac:dyDescent="0.4">
      <c r="A3" s="459"/>
      <c r="B3" s="459" t="s">
        <v>83</v>
      </c>
      <c r="C3" s="458" t="s">
        <v>382</v>
      </c>
      <c r="D3" s="458"/>
      <c r="E3" s="458"/>
      <c r="F3" s="458"/>
      <c r="G3" s="458"/>
      <c r="H3" s="458"/>
      <c r="I3" s="453" t="s">
        <v>5</v>
      </c>
      <c r="J3" s="184"/>
    </row>
    <row r="4" spans="1:10" x14ac:dyDescent="0.4">
      <c r="A4" s="459"/>
      <c r="B4" s="459"/>
      <c r="C4" s="353" t="s">
        <v>283</v>
      </c>
      <c r="D4" s="353" t="s">
        <v>284</v>
      </c>
      <c r="E4" s="353" t="s">
        <v>285</v>
      </c>
      <c r="F4" s="353" t="s">
        <v>286</v>
      </c>
      <c r="G4" s="353" t="s">
        <v>287</v>
      </c>
      <c r="H4" s="354" t="s">
        <v>0</v>
      </c>
      <c r="I4" s="453"/>
    </row>
    <row r="5" spans="1:10" s="13" customFormat="1" ht="24.75" customHeight="1" x14ac:dyDescent="0.4">
      <c r="A5" s="355" t="s">
        <v>383</v>
      </c>
      <c r="B5" s="352"/>
      <c r="C5" s="356">
        <f>'ประมาณการรายได้(1)'!K4</f>
        <v>0</v>
      </c>
      <c r="D5" s="356">
        <f>'ประมาณการรายได้(1)'!K5</f>
        <v>0</v>
      </c>
      <c r="E5" s="356">
        <f>'ประมาณการรายได้(1)'!K6</f>
        <v>0</v>
      </c>
      <c r="F5" s="356">
        <f>'ประมาณการรายได้(1)'!K7</f>
        <v>0</v>
      </c>
      <c r="G5" s="356">
        <f>'ประมาณการรายได้(1)'!K8</f>
        <v>0</v>
      </c>
      <c r="H5" s="357"/>
      <c r="I5" s="358" t="s">
        <v>42</v>
      </c>
    </row>
    <row r="6" spans="1:10" s="13" customFormat="1" ht="21" customHeight="1" x14ac:dyDescent="0.4">
      <c r="A6" s="355" t="s">
        <v>104</v>
      </c>
      <c r="B6" s="359"/>
      <c r="C6" s="360">
        <f>'แผนกันเงินสำรอง(2)'!F6</f>
        <v>0</v>
      </c>
      <c r="D6" s="360">
        <f>'แผนกันเงินสำรอง(2)'!F7</f>
        <v>0</v>
      </c>
      <c r="E6" s="360">
        <f>'แผนกันเงินสำรอง(2)'!F8</f>
        <v>0</v>
      </c>
      <c r="F6" s="360">
        <f>'แผนกันเงินสำรอง(2)'!F9</f>
        <v>0</v>
      </c>
      <c r="G6" s="360">
        <f>'แผนกันเงินสำรอง(2)'!F10</f>
        <v>0</v>
      </c>
      <c r="H6" s="361"/>
      <c r="I6" s="300" t="s">
        <v>24</v>
      </c>
    </row>
    <row r="7" spans="1:10" s="13" customFormat="1" ht="23.25" customHeight="1" x14ac:dyDescent="0.4">
      <c r="A7" s="362" t="s">
        <v>187</v>
      </c>
      <c r="B7" s="363" t="s">
        <v>122</v>
      </c>
      <c r="C7" s="360">
        <f>C13+C19+C22+C27+C35</f>
        <v>0</v>
      </c>
      <c r="D7" s="360">
        <f>D13+D19+D22+D27+D35</f>
        <v>0</v>
      </c>
      <c r="E7" s="360">
        <f>E13+E19+E22+E27+E35</f>
        <v>0</v>
      </c>
      <c r="F7" s="360">
        <f>F13+F19+F22+F27+F35</f>
        <v>0</v>
      </c>
      <c r="G7" s="360">
        <f>G13+G19+G22+G27+G35</f>
        <v>0</v>
      </c>
      <c r="H7" s="361"/>
      <c r="I7" s="300" t="s">
        <v>116</v>
      </c>
    </row>
    <row r="8" spans="1:10" s="13" customFormat="1" ht="21.75" customHeight="1" x14ac:dyDescent="0.4">
      <c r="A8" s="364" t="s">
        <v>123</v>
      </c>
      <c r="B8" s="364" t="s">
        <v>149</v>
      </c>
      <c r="C8" s="7">
        <f>'แผนงบดำเนินงาน(5)'!G4</f>
        <v>0</v>
      </c>
      <c r="D8" s="7">
        <f>'แผนงบดำเนินงาน(5)'!G5</f>
        <v>0</v>
      </c>
      <c r="E8" s="7">
        <f>'แผนงบดำเนินงาน(5)'!G6</f>
        <v>0</v>
      </c>
      <c r="F8" s="7">
        <f>'แผนงบดำเนินงาน(5)'!G7</f>
        <v>0</v>
      </c>
      <c r="G8" s="7">
        <f>'แผนงบดำเนินงาน(5)'!G8</f>
        <v>0</v>
      </c>
      <c r="H8" s="365"/>
      <c r="I8" s="303" t="s">
        <v>25</v>
      </c>
    </row>
    <row r="9" spans="1:10" s="13" customFormat="1" ht="21.75" customHeight="1" x14ac:dyDescent="0.4">
      <c r="A9" s="307"/>
      <c r="B9" s="307" t="s">
        <v>73</v>
      </c>
      <c r="C9" s="8">
        <f>'งบดำเนินงาน (7)'!J4</f>
        <v>0</v>
      </c>
      <c r="D9" s="8">
        <f>'งบดำเนินงาน (7)'!J5</f>
        <v>0</v>
      </c>
      <c r="E9" s="8">
        <f>'งบดำเนินงาน (7)'!J6</f>
        <v>0</v>
      </c>
      <c r="F9" s="8">
        <f>'งบดำเนินงาน (7)'!J7</f>
        <v>0</v>
      </c>
      <c r="G9" s="8">
        <f>'งบดำเนินงาน (7)'!J8</f>
        <v>0</v>
      </c>
      <c r="H9" s="366"/>
      <c r="I9" s="305"/>
    </row>
    <row r="10" spans="1:10" s="13" customFormat="1" ht="21.75" customHeight="1" x14ac:dyDescent="0.4">
      <c r="A10" s="307"/>
      <c r="B10" s="307" t="s">
        <v>74</v>
      </c>
      <c r="C10" s="8">
        <f>'งบดำเนินงาน (8)'!H4</f>
        <v>0</v>
      </c>
      <c r="D10" s="8">
        <f>'งบดำเนินงาน (8)'!H5</f>
        <v>0</v>
      </c>
      <c r="E10" s="8">
        <f>'งบดำเนินงาน (8)'!H6</f>
        <v>0</v>
      </c>
      <c r="F10" s="8">
        <f>'งบดำเนินงาน (8)'!H7</f>
        <v>0</v>
      </c>
      <c r="G10" s="8">
        <f>'งบดำเนินงาน (8)'!H8</f>
        <v>0</v>
      </c>
      <c r="H10" s="366"/>
      <c r="I10" s="305"/>
    </row>
    <row r="11" spans="1:10" s="13" customFormat="1" ht="21.75" customHeight="1" x14ac:dyDescent="0.4">
      <c r="A11" s="307"/>
      <c r="B11" s="307" t="s">
        <v>145</v>
      </c>
      <c r="C11" s="8">
        <f>'งบดำเนินงาน (9)'!J4</f>
        <v>0</v>
      </c>
      <c r="D11" s="8">
        <f>'งบดำเนินงาน (9)'!J5</f>
        <v>0</v>
      </c>
      <c r="E11" s="8">
        <f>'งบดำเนินงาน (9)'!J6</f>
        <v>0</v>
      </c>
      <c r="F11" s="8">
        <f>'งบดำเนินงาน (9)'!J7</f>
        <v>0</v>
      </c>
      <c r="G11" s="8">
        <f>'งบดำเนินงาน (9)'!J8</f>
        <v>0</v>
      </c>
      <c r="H11" s="366"/>
      <c r="I11" s="305"/>
    </row>
    <row r="12" spans="1:10" s="13" customFormat="1" ht="21.75" customHeight="1" x14ac:dyDescent="0.4">
      <c r="A12" s="307"/>
      <c r="B12" s="367" t="s">
        <v>339</v>
      </c>
      <c r="C12" s="8">
        <f>'งบดำเนินงาน (10)#'!G4</f>
        <v>0</v>
      </c>
      <c r="D12" s="8">
        <f>'งบดำเนินงาน (10)#'!G5</f>
        <v>0</v>
      </c>
      <c r="E12" s="8">
        <f>'งบดำเนินงาน (10)#'!G6</f>
        <v>0</v>
      </c>
      <c r="F12" s="8">
        <f>'งบดำเนินงาน (10)#'!G7</f>
        <v>0</v>
      </c>
      <c r="G12" s="8">
        <f>'งบดำเนินงาน (10)#'!G8</f>
        <v>0</v>
      </c>
      <c r="H12" s="366"/>
      <c r="I12" s="305"/>
    </row>
    <row r="13" spans="1:10" s="13" customFormat="1" ht="21.75" customHeight="1" x14ac:dyDescent="0.4">
      <c r="A13" s="368"/>
      <c r="B13" s="369" t="s">
        <v>117</v>
      </c>
      <c r="C13" s="370">
        <f>SUM(C8:C12)</f>
        <v>0</v>
      </c>
      <c r="D13" s="370">
        <f>SUM(D8:D12)</f>
        <v>0</v>
      </c>
      <c r="E13" s="370">
        <f>SUM(E8:E12)</f>
        <v>0</v>
      </c>
      <c r="F13" s="370">
        <f>SUM(F8:F12)</f>
        <v>0</v>
      </c>
      <c r="G13" s="370">
        <f>SUM(G8:G12)</f>
        <v>0</v>
      </c>
      <c r="H13" s="371"/>
      <c r="I13" s="309"/>
      <c r="J13" s="372"/>
    </row>
    <row r="14" spans="1:10" s="13" customFormat="1" ht="21.75" customHeight="1" x14ac:dyDescent="0.4">
      <c r="A14" s="373" t="s">
        <v>124</v>
      </c>
      <c r="B14" s="313" t="s">
        <v>26</v>
      </c>
      <c r="C14" s="9">
        <f>'งบบุคลากร(11)'!J6</f>
        <v>0</v>
      </c>
      <c r="D14" s="9">
        <f>'งบบุคลากร(11)'!J7</f>
        <v>0</v>
      </c>
      <c r="E14" s="9">
        <f>'งบบุคลากร(11)'!J8</f>
        <v>0</v>
      </c>
      <c r="F14" s="9">
        <f>'งบบุคลากร(11)'!J9</f>
        <v>0</v>
      </c>
      <c r="G14" s="9">
        <f>'งบบุคลากร(11)'!J10</f>
        <v>0</v>
      </c>
      <c r="H14" s="365"/>
      <c r="I14" s="313" t="s">
        <v>27</v>
      </c>
    </row>
    <row r="15" spans="1:10" s="13" customFormat="1" ht="21.75" customHeight="1" x14ac:dyDescent="0.4">
      <c r="A15" s="307"/>
      <c r="B15" s="305" t="s">
        <v>337</v>
      </c>
      <c r="C15" s="8">
        <f>'งบบุคลากร (12)'!H5</f>
        <v>0</v>
      </c>
      <c r="D15" s="8">
        <f>'งบบุคลากร (12)'!H6</f>
        <v>0</v>
      </c>
      <c r="E15" s="8">
        <f>'งบบุคลากร (12)'!H7</f>
        <v>0</v>
      </c>
      <c r="F15" s="8">
        <f>'งบบุคลากร (12)'!H8</f>
        <v>0</v>
      </c>
      <c r="G15" s="8">
        <f>'งบบุคลากร (12)'!H9</f>
        <v>0</v>
      </c>
      <c r="H15" s="366"/>
      <c r="I15" s="305"/>
    </row>
    <row r="16" spans="1:10" s="13" customFormat="1" ht="21.75" customHeight="1" x14ac:dyDescent="0.4">
      <c r="A16" s="307"/>
      <c r="B16" s="305" t="s">
        <v>65</v>
      </c>
      <c r="C16" s="8">
        <f>'งบบุคลากร (12)'!N5</f>
        <v>0</v>
      </c>
      <c r="D16" s="8">
        <f>'งบบุคลากร (12)'!N6</f>
        <v>0</v>
      </c>
      <c r="E16" s="8">
        <f>'งบบุคลากร (12)'!N7</f>
        <v>0</v>
      </c>
      <c r="F16" s="8">
        <f>'งบบุคลากร (12)'!N8</f>
        <v>0</v>
      </c>
      <c r="G16" s="8">
        <f>'งบบุคลากร (12)'!N9</f>
        <v>0</v>
      </c>
      <c r="H16" s="366"/>
      <c r="I16" s="305"/>
    </row>
    <row r="17" spans="1:10" s="13" customFormat="1" ht="21.75" customHeight="1" x14ac:dyDescent="0.4">
      <c r="A17" s="307"/>
      <c r="B17" s="307" t="s">
        <v>338</v>
      </c>
      <c r="C17" s="8">
        <f>'งบบุคลากร (13)#'!C4</f>
        <v>0</v>
      </c>
      <c r="D17" s="8">
        <f>'งบบุคลากร (13)#'!C5</f>
        <v>0</v>
      </c>
      <c r="E17" s="8">
        <f>'งบบุคลากร (13)#'!C6</f>
        <v>0</v>
      </c>
      <c r="F17" s="8">
        <f>'งบบุคลากร (13)#'!C7</f>
        <v>0</v>
      </c>
      <c r="G17" s="8">
        <f>'งบบุคลากร (13)#'!C8</f>
        <v>0</v>
      </c>
      <c r="H17" s="366"/>
      <c r="I17" s="315"/>
    </row>
    <row r="18" spans="1:10" s="13" customFormat="1" ht="21.75" customHeight="1" x14ac:dyDescent="0.4">
      <c r="A18" s="307"/>
      <c r="B18" s="315" t="s">
        <v>167</v>
      </c>
      <c r="C18" s="8">
        <f>'งบบุคลากร (13)#'!E4</f>
        <v>0</v>
      </c>
      <c r="D18" s="8">
        <f>'งบบุคลากร (13)#'!E5</f>
        <v>0</v>
      </c>
      <c r="E18" s="8">
        <f>'งบบุคลากร (13)#'!E6</f>
        <v>0</v>
      </c>
      <c r="F18" s="8">
        <f>'งบบุคลากร (13)#'!E7</f>
        <v>0</v>
      </c>
      <c r="G18" s="8">
        <f>'งบบุคลากร (13)#'!E8</f>
        <v>0</v>
      </c>
      <c r="H18" s="366"/>
      <c r="I18" s="317"/>
    </row>
    <row r="19" spans="1:10" s="13" customFormat="1" ht="21.75" customHeight="1" x14ac:dyDescent="0.4">
      <c r="A19" s="364"/>
      <c r="B19" s="369" t="s">
        <v>118</v>
      </c>
      <c r="C19" s="374">
        <f>SUM(C14:C18)</f>
        <v>0</v>
      </c>
      <c r="D19" s="374">
        <f>SUM(D14:D18)</f>
        <v>0</v>
      </c>
      <c r="E19" s="374">
        <f>SUM(E14:E18)</f>
        <v>0</v>
      </c>
      <c r="F19" s="374">
        <f>SUM(F14:F18)</f>
        <v>0</v>
      </c>
      <c r="G19" s="374">
        <f>SUM(G14:G18)</f>
        <v>0</v>
      </c>
      <c r="H19" s="371"/>
      <c r="I19" s="305"/>
      <c r="J19" s="372"/>
    </row>
    <row r="20" spans="1:10" s="13" customFormat="1" ht="21.75" customHeight="1" x14ac:dyDescent="0.4">
      <c r="A20" s="373" t="s">
        <v>125</v>
      </c>
      <c r="B20" s="373" t="s">
        <v>28</v>
      </c>
      <c r="C20" s="9">
        <f>'งบบริหารสินทรัพย(14)#'!O5</f>
        <v>0</v>
      </c>
      <c r="D20" s="9">
        <f>'งบบริหารสินทรัพย(14)#'!O6</f>
        <v>0</v>
      </c>
      <c r="E20" s="9">
        <f>'งบบริหารสินทรัพย(14)#'!O7</f>
        <v>0</v>
      </c>
      <c r="F20" s="9">
        <f>'งบบริหารสินทรัพย(14)#'!O8</f>
        <v>0</v>
      </c>
      <c r="G20" s="9">
        <f>'งบบริหารสินทรัพย(14)#'!O9</f>
        <v>0</v>
      </c>
      <c r="H20" s="365"/>
      <c r="I20" s="313" t="s">
        <v>29</v>
      </c>
    </row>
    <row r="21" spans="1:10" s="13" customFormat="1" ht="21.75" customHeight="1" x14ac:dyDescent="0.4">
      <c r="A21" s="307"/>
      <c r="B21" s="307" t="s">
        <v>463</v>
      </c>
      <c r="C21" s="8">
        <f>'งบบริหารสินทรัพย(14)#'!P5</f>
        <v>0</v>
      </c>
      <c r="D21" s="8">
        <f>'งบบริหารสินทรัพย(14)#'!P6</f>
        <v>0</v>
      </c>
      <c r="E21" s="8">
        <f>'งบบริหารสินทรัพย(14)#'!P7</f>
        <v>0</v>
      </c>
      <c r="F21" s="8">
        <f>'งบบริหารสินทรัพย(14)#'!P8</f>
        <v>0</v>
      </c>
      <c r="G21" s="8">
        <f>'งบบริหารสินทรัพย(14)#'!P9</f>
        <v>0</v>
      </c>
      <c r="H21" s="366"/>
      <c r="I21" s="305"/>
    </row>
    <row r="22" spans="1:10" s="13" customFormat="1" ht="21.75" customHeight="1" x14ac:dyDescent="0.4">
      <c r="A22" s="364"/>
      <c r="B22" s="369" t="s">
        <v>119</v>
      </c>
      <c r="C22" s="374">
        <f>SUM(C20:C21)</f>
        <v>0</v>
      </c>
      <c r="D22" s="374">
        <f>SUM(D20:D21)</f>
        <v>0</v>
      </c>
      <c r="E22" s="374">
        <f>SUM(E20:E21)</f>
        <v>0</v>
      </c>
      <c r="F22" s="374">
        <f>SUM(F20:F21)</f>
        <v>0</v>
      </c>
      <c r="G22" s="374">
        <f>SUM(G20:G21)</f>
        <v>0</v>
      </c>
      <c r="H22" s="371"/>
      <c r="I22" s="303"/>
      <c r="J22" s="372"/>
    </row>
    <row r="23" spans="1:10" s="13" customFormat="1" ht="21.75" customHeight="1" x14ac:dyDescent="0.4">
      <c r="A23" s="373" t="s">
        <v>126</v>
      </c>
      <c r="B23" s="373" t="s">
        <v>30</v>
      </c>
      <c r="C23" s="9">
        <f>'งบลงทุน (15)#'!D5</f>
        <v>0</v>
      </c>
      <c r="D23" s="9">
        <f>'งบลงทุน (15)#'!D6</f>
        <v>0</v>
      </c>
      <c r="E23" s="9">
        <f>'งบลงทุน (15)#'!D7</f>
        <v>0</v>
      </c>
      <c r="F23" s="9">
        <f>'งบลงทุน (15)#'!D8</f>
        <v>0</v>
      </c>
      <c r="G23" s="9">
        <f>'งบลงทุน (15)#'!D9</f>
        <v>0</v>
      </c>
      <c r="H23" s="365"/>
      <c r="I23" s="313" t="s">
        <v>31</v>
      </c>
    </row>
    <row r="24" spans="1:10" s="13" customFormat="1" ht="21.75" customHeight="1" x14ac:dyDescent="0.4">
      <c r="A24" s="307"/>
      <c r="B24" s="307" t="s">
        <v>32</v>
      </c>
      <c r="C24" s="8">
        <f>'งบลงทุน (15)#'!F5</f>
        <v>0</v>
      </c>
      <c r="D24" s="8">
        <f>'งบลงทุน (15)#'!F6</f>
        <v>0</v>
      </c>
      <c r="E24" s="8">
        <f>'งบลงทุน (15)#'!F7</f>
        <v>0</v>
      </c>
      <c r="F24" s="8">
        <f>'งบลงทุน (15)#'!F8</f>
        <v>0</v>
      </c>
      <c r="G24" s="8">
        <f>'งบลงทุน (15)#'!F9</f>
        <v>0</v>
      </c>
      <c r="H24" s="366"/>
      <c r="I24" s="307"/>
    </row>
    <row r="25" spans="1:10" s="13" customFormat="1" ht="21.75" customHeight="1" x14ac:dyDescent="0.4">
      <c r="A25" s="307"/>
      <c r="B25" s="307" t="s">
        <v>33</v>
      </c>
      <c r="C25" s="8">
        <f>'งบลงทุน (15)#'!H5</f>
        <v>0</v>
      </c>
      <c r="D25" s="8">
        <f>'งบลงทุน (15)#'!H6</f>
        <v>0</v>
      </c>
      <c r="E25" s="8">
        <f>'งบลงทุน (15)#'!H7</f>
        <v>0</v>
      </c>
      <c r="F25" s="8">
        <f>'งบลงทุน (15)#'!H8</f>
        <v>0</v>
      </c>
      <c r="G25" s="8">
        <f>'งบลงทุน (15)#'!H9</f>
        <v>0</v>
      </c>
      <c r="H25" s="366"/>
      <c r="I25" s="307"/>
    </row>
    <row r="26" spans="1:10" s="13" customFormat="1" ht="21.75" customHeight="1" x14ac:dyDescent="0.4">
      <c r="A26" s="307"/>
      <c r="B26" s="307" t="s">
        <v>34</v>
      </c>
      <c r="C26" s="8">
        <f>'งบลงทุน (15)#'!J5</f>
        <v>0</v>
      </c>
      <c r="D26" s="8">
        <f>'งบลงทุน (15)#'!J6</f>
        <v>0</v>
      </c>
      <c r="E26" s="8">
        <f>'งบลงทุน (15)#'!J7</f>
        <v>0</v>
      </c>
      <c r="F26" s="8">
        <f>'งบลงทุน (15)#'!J8</f>
        <v>0</v>
      </c>
      <c r="G26" s="8">
        <f>'งบลงทุน (15)#'!J9</f>
        <v>0</v>
      </c>
      <c r="H26" s="366"/>
      <c r="I26" s="307"/>
    </row>
    <row r="27" spans="1:10" s="13" customFormat="1" ht="21.75" customHeight="1" x14ac:dyDescent="0.4">
      <c r="A27" s="375"/>
      <c r="B27" s="369" t="s">
        <v>120</v>
      </c>
      <c r="C27" s="376">
        <f>SUM(C23:C26)</f>
        <v>0</v>
      </c>
      <c r="D27" s="376">
        <f>SUM(D23:D26)</f>
        <v>0</v>
      </c>
      <c r="E27" s="376">
        <f>SUM(E23:E26)</f>
        <v>0</v>
      </c>
      <c r="F27" s="376">
        <f>SUM(F23:F26)</f>
        <v>0</v>
      </c>
      <c r="G27" s="376">
        <f>SUM(G23:G26)</f>
        <v>0</v>
      </c>
      <c r="H27" s="371"/>
      <c r="I27" s="368"/>
      <c r="J27" s="372"/>
    </row>
    <row r="28" spans="1:10" ht="18.75" customHeight="1" x14ac:dyDescent="0.4">
      <c r="A28" s="377" t="s">
        <v>105</v>
      </c>
      <c r="B28" s="378"/>
      <c r="C28" s="379"/>
      <c r="D28" s="379"/>
      <c r="E28" s="379"/>
      <c r="F28" s="379"/>
      <c r="G28" s="379"/>
      <c r="H28" s="380"/>
      <c r="I28" s="329" t="s">
        <v>76</v>
      </c>
    </row>
    <row r="29" spans="1:10" ht="18.75" customHeight="1" x14ac:dyDescent="0.4">
      <c r="A29" s="381" t="s">
        <v>112</v>
      </c>
      <c r="B29" s="382"/>
      <c r="C29" s="370"/>
      <c r="D29" s="370"/>
      <c r="E29" s="370"/>
      <c r="F29" s="370"/>
      <c r="G29" s="370"/>
      <c r="H29" s="366"/>
      <c r="I29" s="383"/>
    </row>
    <row r="30" spans="1:10" ht="18.75" customHeight="1" x14ac:dyDescent="0.4">
      <c r="A30" s="381" t="s">
        <v>113</v>
      </c>
      <c r="B30" s="382"/>
      <c r="C30" s="370"/>
      <c r="D30" s="370"/>
      <c r="E30" s="370"/>
      <c r="F30" s="370"/>
      <c r="G30" s="370"/>
      <c r="H30" s="366"/>
      <c r="I30" s="383"/>
    </row>
    <row r="31" spans="1:10" ht="18.75" customHeight="1" x14ac:dyDescent="0.4">
      <c r="A31" s="381" t="s">
        <v>114</v>
      </c>
      <c r="B31" s="382"/>
      <c r="C31" s="370"/>
      <c r="D31" s="370"/>
      <c r="E31" s="370"/>
      <c r="F31" s="370"/>
      <c r="G31" s="370"/>
      <c r="H31" s="366"/>
      <c r="I31" s="383"/>
    </row>
    <row r="32" spans="1:10" ht="18.75" customHeight="1" x14ac:dyDescent="0.4">
      <c r="A32" s="381" t="s">
        <v>115</v>
      </c>
      <c r="B32" s="382"/>
      <c r="C32" s="370"/>
      <c r="D32" s="370"/>
      <c r="E32" s="370"/>
      <c r="F32" s="370"/>
      <c r="G32" s="370"/>
      <c r="H32" s="366"/>
      <c r="I32" s="383"/>
    </row>
    <row r="33" spans="1:10" s="11" customFormat="1" ht="18.75" customHeight="1" x14ac:dyDescent="0.35">
      <c r="A33" s="381" t="s">
        <v>127</v>
      </c>
      <c r="B33" s="381"/>
      <c r="C33" s="384"/>
      <c r="D33" s="384"/>
      <c r="E33" s="384"/>
      <c r="F33" s="384"/>
      <c r="G33" s="384"/>
      <c r="H33" s="385"/>
      <c r="I33" s="381"/>
    </row>
    <row r="34" spans="1:10" s="11" customFormat="1" ht="18.75" customHeight="1" x14ac:dyDescent="0.35">
      <c r="A34" s="386"/>
      <c r="B34" s="386"/>
      <c r="C34" s="387"/>
      <c r="D34" s="387"/>
      <c r="E34" s="387"/>
      <c r="F34" s="387"/>
      <c r="G34" s="387"/>
      <c r="H34" s="385"/>
      <c r="I34" s="381"/>
    </row>
    <row r="35" spans="1:10" s="11" customFormat="1" ht="18.75" customHeight="1" x14ac:dyDescent="0.35">
      <c r="A35" s="388" t="s">
        <v>121</v>
      </c>
      <c r="B35" s="388"/>
      <c r="C35" s="389">
        <v>0</v>
      </c>
      <c r="D35" s="389">
        <v>0</v>
      </c>
      <c r="E35" s="389">
        <v>0</v>
      </c>
      <c r="F35" s="389">
        <v>0</v>
      </c>
      <c r="G35" s="389">
        <v>0</v>
      </c>
      <c r="H35" s="390"/>
      <c r="I35" s="391"/>
    </row>
    <row r="36" spans="1:10" s="11" customFormat="1" ht="21.75" customHeight="1" x14ac:dyDescent="0.35">
      <c r="A36" s="392" t="s">
        <v>384</v>
      </c>
      <c r="B36" s="393"/>
      <c r="C36" s="394">
        <f>C6+C7</f>
        <v>0</v>
      </c>
      <c r="D36" s="394">
        <f>D6+D7</f>
        <v>0</v>
      </c>
      <c r="E36" s="394">
        <f>E6+E7</f>
        <v>0</v>
      </c>
      <c r="F36" s="394">
        <f>F6+F7</f>
        <v>0</v>
      </c>
      <c r="G36" s="394">
        <f>G6+G7</f>
        <v>0</v>
      </c>
      <c r="H36" s="395"/>
      <c r="I36" s="298" t="s">
        <v>132</v>
      </c>
    </row>
    <row r="37" spans="1:10" s="11" customFormat="1" ht="21.75" customHeight="1" x14ac:dyDescent="0.35">
      <c r="A37" s="392" t="s">
        <v>107</v>
      </c>
      <c r="B37" s="392" t="s">
        <v>108</v>
      </c>
      <c r="C37" s="394">
        <f>C5-C36</f>
        <v>0</v>
      </c>
      <c r="D37" s="394">
        <f>D5-D36</f>
        <v>0</v>
      </c>
      <c r="E37" s="394">
        <f>E5-E36</f>
        <v>0</v>
      </c>
      <c r="F37" s="394">
        <f>F5-F36</f>
        <v>0</v>
      </c>
      <c r="G37" s="394">
        <f>G5-G36</f>
        <v>0</v>
      </c>
      <c r="H37" s="395"/>
      <c r="I37" s="396"/>
    </row>
    <row r="38" spans="1:10" s="11" customFormat="1" ht="21.9" customHeight="1" x14ac:dyDescent="0.35">
      <c r="A38" s="294"/>
      <c r="B38" s="294"/>
      <c r="C38" s="294"/>
      <c r="D38" s="294"/>
      <c r="E38" s="294"/>
      <c r="F38" s="294"/>
      <c r="G38" s="294"/>
      <c r="H38" s="294"/>
    </row>
    <row r="39" spans="1:10" s="11" customFormat="1" ht="21.9" customHeight="1" x14ac:dyDescent="0.35">
      <c r="A39" s="294"/>
      <c r="B39" s="294"/>
      <c r="C39" s="294"/>
      <c r="D39" s="294"/>
      <c r="E39" s="294"/>
      <c r="F39" s="294"/>
      <c r="G39" s="294"/>
      <c r="H39" s="294"/>
    </row>
    <row r="40" spans="1:10" s="11" customFormat="1" ht="21.9" customHeight="1" x14ac:dyDescent="0.35">
      <c r="A40" s="294"/>
      <c r="B40" s="294"/>
      <c r="C40" s="294"/>
      <c r="D40" s="294"/>
      <c r="E40" s="294"/>
      <c r="F40" s="294"/>
      <c r="G40" s="294"/>
      <c r="H40" s="294"/>
    </row>
    <row r="41" spans="1:10" ht="23.4" x14ac:dyDescent="0.45">
      <c r="A41" s="435" t="s">
        <v>381</v>
      </c>
      <c r="B41" s="435"/>
      <c r="C41" s="435"/>
      <c r="D41" s="435"/>
      <c r="E41" s="435"/>
      <c r="F41" s="435"/>
      <c r="G41" s="435"/>
      <c r="H41" s="435"/>
      <c r="I41" s="15" t="s">
        <v>212</v>
      </c>
    </row>
    <row r="42" spans="1:10" x14ac:dyDescent="0.4">
      <c r="A42" s="459"/>
      <c r="B42" s="459" t="s">
        <v>83</v>
      </c>
      <c r="C42" s="458" t="s">
        <v>382</v>
      </c>
      <c r="D42" s="458"/>
      <c r="E42" s="458"/>
      <c r="F42" s="458"/>
      <c r="G42" s="458"/>
      <c r="H42" s="458"/>
      <c r="I42" s="453" t="s">
        <v>5</v>
      </c>
      <c r="J42" s="184"/>
    </row>
    <row r="43" spans="1:10" x14ac:dyDescent="0.4">
      <c r="A43" s="459"/>
      <c r="B43" s="459"/>
      <c r="C43" s="353" t="s">
        <v>288</v>
      </c>
      <c r="D43" s="353" t="s">
        <v>435</v>
      </c>
      <c r="E43" s="353" t="s">
        <v>434</v>
      </c>
      <c r="F43" s="353" t="s">
        <v>433</v>
      </c>
      <c r="G43" s="353" t="s">
        <v>289</v>
      </c>
      <c r="H43" s="354" t="s">
        <v>0</v>
      </c>
      <c r="I43" s="453"/>
    </row>
    <row r="44" spans="1:10" s="13" customFormat="1" ht="23.25" customHeight="1" x14ac:dyDescent="0.4">
      <c r="A44" s="355" t="s">
        <v>383</v>
      </c>
      <c r="B44" s="352"/>
      <c r="C44" s="356">
        <f>'ประมาณการรายได้(1)'!K9</f>
        <v>0</v>
      </c>
      <c r="D44" s="356">
        <f>'ประมาณการรายได้(1)'!K10</f>
        <v>0</v>
      </c>
      <c r="E44" s="356">
        <f>'ประมาณการรายได้(1)'!K11</f>
        <v>0</v>
      </c>
      <c r="F44" s="356">
        <f>'ประมาณการรายได้(1)'!K12</f>
        <v>0</v>
      </c>
      <c r="G44" s="356">
        <f>'ประมาณการรายได้(1)'!K13</f>
        <v>0</v>
      </c>
      <c r="H44" s="357"/>
      <c r="I44" s="358" t="s">
        <v>42</v>
      </c>
    </row>
    <row r="45" spans="1:10" s="13" customFormat="1" ht="24" customHeight="1" x14ac:dyDescent="0.4">
      <c r="A45" s="355" t="s">
        <v>104</v>
      </c>
      <c r="B45" s="359"/>
      <c r="C45" s="360">
        <f>'แผนกันเงินสำรอง(2)'!F11</f>
        <v>0</v>
      </c>
      <c r="D45" s="360">
        <f>'แผนกันเงินสำรอง(2)'!F12</f>
        <v>0</v>
      </c>
      <c r="E45" s="360">
        <f>'แผนกันเงินสำรอง(2)'!F13</f>
        <v>0</v>
      </c>
      <c r="F45" s="360">
        <f>'แผนกันเงินสำรอง(2)'!F14</f>
        <v>0</v>
      </c>
      <c r="G45" s="360">
        <f>'แผนกันเงินสำรอง(2)'!F15</f>
        <v>0</v>
      </c>
      <c r="H45" s="361"/>
      <c r="I45" s="300" t="s">
        <v>24</v>
      </c>
    </row>
    <row r="46" spans="1:10" s="13" customFormat="1" ht="22.5" customHeight="1" x14ac:dyDescent="0.4">
      <c r="A46" s="362" t="s">
        <v>187</v>
      </c>
      <c r="B46" s="363" t="s">
        <v>188</v>
      </c>
      <c r="C46" s="360">
        <f>C52+C58+C61+C66+C74</f>
        <v>0</v>
      </c>
      <c r="D46" s="360">
        <f>D52+D58+D61+D66+D74</f>
        <v>0</v>
      </c>
      <c r="E46" s="360">
        <f>E52+E58+E61+E66+E74</f>
        <v>0</v>
      </c>
      <c r="F46" s="360">
        <f>F52+F58+F61+F66+F74</f>
        <v>0</v>
      </c>
      <c r="G46" s="360">
        <f>G52+G58+G61+G66+G74</f>
        <v>0</v>
      </c>
      <c r="H46" s="361"/>
      <c r="I46" s="300" t="s">
        <v>116</v>
      </c>
    </row>
    <row r="47" spans="1:10" s="13" customFormat="1" ht="21.75" customHeight="1" x14ac:dyDescent="0.4">
      <c r="A47" s="364" t="s">
        <v>123</v>
      </c>
      <c r="B47" s="364" t="s">
        <v>149</v>
      </c>
      <c r="C47" s="7">
        <f>'แผนงบดำเนินงาน(5)'!G9</f>
        <v>0</v>
      </c>
      <c r="D47" s="7">
        <f>'แผนงบดำเนินงาน(5)'!G10</f>
        <v>0</v>
      </c>
      <c r="E47" s="7">
        <f>'แผนงบดำเนินงาน(5)'!G11</f>
        <v>0</v>
      </c>
      <c r="F47" s="7">
        <f>'แผนงบดำเนินงาน(5)'!G12</f>
        <v>0</v>
      </c>
      <c r="G47" s="7">
        <f>'แผนงบดำเนินงาน(5)'!G13</f>
        <v>0</v>
      </c>
      <c r="H47" s="365"/>
      <c r="I47" s="303" t="s">
        <v>25</v>
      </c>
    </row>
    <row r="48" spans="1:10" s="13" customFormat="1" ht="21.75" customHeight="1" x14ac:dyDescent="0.4">
      <c r="A48" s="307"/>
      <c r="B48" s="307" t="s">
        <v>73</v>
      </c>
      <c r="C48" s="8">
        <f>'งบดำเนินงาน (7)'!J9</f>
        <v>0</v>
      </c>
      <c r="D48" s="8">
        <f>'งบดำเนินงาน (7)'!J10</f>
        <v>0</v>
      </c>
      <c r="E48" s="8">
        <f>'งบดำเนินงาน (7)'!J11</f>
        <v>0</v>
      </c>
      <c r="F48" s="8">
        <f>'งบดำเนินงาน (7)'!J12</f>
        <v>0</v>
      </c>
      <c r="G48" s="8">
        <f>'งบดำเนินงาน (7)'!J13</f>
        <v>0</v>
      </c>
      <c r="H48" s="366"/>
      <c r="I48" s="305"/>
    </row>
    <row r="49" spans="1:10" s="13" customFormat="1" ht="21.75" customHeight="1" x14ac:dyDescent="0.4">
      <c r="A49" s="307"/>
      <c r="B49" s="307" t="s">
        <v>74</v>
      </c>
      <c r="C49" s="8">
        <f>'งบดำเนินงาน (8)'!H9</f>
        <v>0</v>
      </c>
      <c r="D49" s="8">
        <f>'งบดำเนินงาน (8)'!H10</f>
        <v>0</v>
      </c>
      <c r="E49" s="8">
        <f>'งบดำเนินงาน (8)'!H11</f>
        <v>0</v>
      </c>
      <c r="F49" s="8">
        <f>'งบดำเนินงาน (8)'!H12</f>
        <v>0</v>
      </c>
      <c r="G49" s="8">
        <f>'งบดำเนินงาน (8)'!H13</f>
        <v>0</v>
      </c>
      <c r="H49" s="366"/>
      <c r="I49" s="305"/>
    </row>
    <row r="50" spans="1:10" s="13" customFormat="1" ht="21.75" customHeight="1" x14ac:dyDescent="0.4">
      <c r="A50" s="307"/>
      <c r="B50" s="307" t="s">
        <v>145</v>
      </c>
      <c r="C50" s="8">
        <f>'งบดำเนินงาน (9)'!J9</f>
        <v>0</v>
      </c>
      <c r="D50" s="8">
        <f>'งบดำเนินงาน (9)'!J10</f>
        <v>0</v>
      </c>
      <c r="E50" s="8">
        <f>'งบดำเนินงาน (9)'!J11</f>
        <v>0</v>
      </c>
      <c r="F50" s="8">
        <f>'งบดำเนินงาน (9)'!J12</f>
        <v>0</v>
      </c>
      <c r="G50" s="8">
        <f>'งบดำเนินงาน (9)'!J13</f>
        <v>0</v>
      </c>
      <c r="H50" s="366"/>
      <c r="I50" s="305"/>
    </row>
    <row r="51" spans="1:10" s="13" customFormat="1" ht="21.75" customHeight="1" x14ac:dyDescent="0.4">
      <c r="A51" s="307"/>
      <c r="B51" s="367" t="s">
        <v>148</v>
      </c>
      <c r="C51" s="8">
        <f>'งบดำเนินงาน (10)#'!G9</f>
        <v>0</v>
      </c>
      <c r="D51" s="8">
        <f>'งบดำเนินงาน (10)#'!G10</f>
        <v>0</v>
      </c>
      <c r="E51" s="8">
        <f>'งบดำเนินงาน (10)#'!G11</f>
        <v>0</v>
      </c>
      <c r="F51" s="8">
        <f>'งบดำเนินงาน (10)#'!G12</f>
        <v>0</v>
      </c>
      <c r="G51" s="8">
        <f>'งบดำเนินงาน (10)#'!G13</f>
        <v>0</v>
      </c>
      <c r="H51" s="366"/>
      <c r="I51" s="305"/>
    </row>
    <row r="52" spans="1:10" s="13" customFormat="1" ht="21.75" customHeight="1" x14ac:dyDescent="0.4">
      <c r="A52" s="368"/>
      <c r="B52" s="369" t="s">
        <v>117</v>
      </c>
      <c r="C52" s="370">
        <f>SUM(C47:C51)</f>
        <v>0</v>
      </c>
      <c r="D52" s="370">
        <f>SUM(D47:D51)</f>
        <v>0</v>
      </c>
      <c r="E52" s="370">
        <f>SUM(E47:E51)</f>
        <v>0</v>
      </c>
      <c r="F52" s="370">
        <f>SUM(F47:F51)</f>
        <v>0</v>
      </c>
      <c r="G52" s="370">
        <f>SUM(G47:G51)</f>
        <v>0</v>
      </c>
      <c r="H52" s="371"/>
      <c r="I52" s="309"/>
      <c r="J52" s="372"/>
    </row>
    <row r="53" spans="1:10" s="13" customFormat="1" ht="21.75" customHeight="1" x14ac:dyDescent="0.4">
      <c r="A53" s="373" t="s">
        <v>124</v>
      </c>
      <c r="B53" s="313" t="s">
        <v>26</v>
      </c>
      <c r="C53" s="9">
        <f>'งบบุคลากร(11)'!J11</f>
        <v>0</v>
      </c>
      <c r="D53" s="9">
        <f>'งบบุคลากร(11)'!J12</f>
        <v>0</v>
      </c>
      <c r="E53" s="9">
        <f>'งบบุคลากร(11)'!J13</f>
        <v>0</v>
      </c>
      <c r="F53" s="9">
        <f>'งบบุคลากร(11)'!J14</f>
        <v>0</v>
      </c>
      <c r="G53" s="9">
        <f>'งบบุคลากร(11)'!J15</f>
        <v>0</v>
      </c>
      <c r="H53" s="365"/>
      <c r="I53" s="313" t="s">
        <v>27</v>
      </c>
    </row>
    <row r="54" spans="1:10" s="13" customFormat="1" ht="21.75" customHeight="1" x14ac:dyDescent="0.4">
      <c r="A54" s="307"/>
      <c r="B54" s="305" t="s">
        <v>337</v>
      </c>
      <c r="C54" s="8">
        <f>'งบบุคลากร (12)'!H10</f>
        <v>0</v>
      </c>
      <c r="D54" s="8">
        <f>'งบบุคลากร (12)'!H11</f>
        <v>0</v>
      </c>
      <c r="E54" s="8">
        <f>'งบบุคลากร (12)'!H12</f>
        <v>0</v>
      </c>
      <c r="F54" s="8">
        <f>'งบบุคลากร (12)'!H13</f>
        <v>0</v>
      </c>
      <c r="G54" s="8">
        <f>'งบบุคลากร (12)'!H14</f>
        <v>0</v>
      </c>
      <c r="H54" s="366"/>
      <c r="I54" s="305"/>
    </row>
    <row r="55" spans="1:10" s="13" customFormat="1" ht="21.75" customHeight="1" x14ac:dyDescent="0.4">
      <c r="A55" s="307"/>
      <c r="B55" s="305" t="s">
        <v>65</v>
      </c>
      <c r="C55" s="8">
        <f>'งบบุคลากร (12)'!N10</f>
        <v>0</v>
      </c>
      <c r="D55" s="8">
        <f>'งบบุคลากร (12)'!N11</f>
        <v>0</v>
      </c>
      <c r="E55" s="8">
        <f>'งบบุคลากร (12)'!N12</f>
        <v>0</v>
      </c>
      <c r="F55" s="8">
        <f>'งบบุคลากร (12)'!N13</f>
        <v>0</v>
      </c>
      <c r="G55" s="8">
        <f>'งบบุคลากร (12)'!N14</f>
        <v>0</v>
      </c>
      <c r="H55" s="366"/>
      <c r="I55" s="305"/>
    </row>
    <row r="56" spans="1:10" s="13" customFormat="1" ht="21.75" customHeight="1" x14ac:dyDescent="0.4">
      <c r="A56" s="307"/>
      <c r="B56" s="307" t="s">
        <v>338</v>
      </c>
      <c r="C56" s="8">
        <f>'งบบุคลากร (13)#'!C9</f>
        <v>0</v>
      </c>
      <c r="D56" s="8">
        <f>'งบบุคลากร (13)#'!C10</f>
        <v>0</v>
      </c>
      <c r="E56" s="8">
        <f>'งบบุคลากร (13)#'!C11</f>
        <v>0</v>
      </c>
      <c r="F56" s="8">
        <f>'งบบุคลากร (13)#'!C12</f>
        <v>0</v>
      </c>
      <c r="G56" s="8">
        <f>'งบบุคลากร (13)#'!C13</f>
        <v>0</v>
      </c>
      <c r="H56" s="366"/>
      <c r="I56" s="315"/>
    </row>
    <row r="57" spans="1:10" s="13" customFormat="1" ht="21.75" customHeight="1" x14ac:dyDescent="0.4">
      <c r="A57" s="307"/>
      <c r="B57" s="315" t="s">
        <v>167</v>
      </c>
      <c r="C57" s="8">
        <f>'งบบุคลากร (13)#'!E9</f>
        <v>0</v>
      </c>
      <c r="D57" s="8">
        <f>'งบบุคลากร (13)#'!E10</f>
        <v>0</v>
      </c>
      <c r="E57" s="8">
        <f>'งบบุคลากร (13)#'!E11</f>
        <v>0</v>
      </c>
      <c r="F57" s="8">
        <f>'งบบุคลากร (13)#'!E12</f>
        <v>0</v>
      </c>
      <c r="G57" s="8">
        <f>'งบบุคลากร (13)#'!E13</f>
        <v>0</v>
      </c>
      <c r="H57" s="366"/>
      <c r="I57" s="317"/>
    </row>
    <row r="58" spans="1:10" s="13" customFormat="1" ht="21.75" customHeight="1" x14ac:dyDescent="0.4">
      <c r="A58" s="364"/>
      <c r="B58" s="369" t="s">
        <v>118</v>
      </c>
      <c r="C58" s="374">
        <f>SUM(C53:C57)</f>
        <v>0</v>
      </c>
      <c r="D58" s="374">
        <f>SUM(D53:D57)</f>
        <v>0</v>
      </c>
      <c r="E58" s="374">
        <f>SUM(E53:E57)</f>
        <v>0</v>
      </c>
      <c r="F58" s="374">
        <f>SUM(F53:F57)</f>
        <v>0</v>
      </c>
      <c r="G58" s="374">
        <f>SUM(G53:G57)</f>
        <v>0</v>
      </c>
      <c r="H58" s="371"/>
      <c r="I58" s="305"/>
      <c r="J58" s="372"/>
    </row>
    <row r="59" spans="1:10" s="13" customFormat="1" ht="21.75" customHeight="1" x14ac:dyDescent="0.4">
      <c r="A59" s="373" t="s">
        <v>125</v>
      </c>
      <c r="B59" s="373" t="s">
        <v>28</v>
      </c>
      <c r="C59" s="9">
        <f>'งบบริหารสินทรัพย(14)#'!O10</f>
        <v>0</v>
      </c>
      <c r="D59" s="9">
        <f>'งบบริหารสินทรัพย(14)#'!O11</f>
        <v>0</v>
      </c>
      <c r="E59" s="9">
        <f>'งบบริหารสินทรัพย(14)#'!O12</f>
        <v>0</v>
      </c>
      <c r="F59" s="9">
        <f>'งบบริหารสินทรัพย(14)#'!O13</f>
        <v>0</v>
      </c>
      <c r="G59" s="9">
        <f>'งบบริหารสินทรัพย(14)#'!O14</f>
        <v>0</v>
      </c>
      <c r="H59" s="365"/>
      <c r="I59" s="313" t="s">
        <v>29</v>
      </c>
    </row>
    <row r="60" spans="1:10" s="13" customFormat="1" ht="21.75" customHeight="1" x14ac:dyDescent="0.4">
      <c r="A60" s="307"/>
      <c r="B60" s="307" t="s">
        <v>463</v>
      </c>
      <c r="C60" s="8">
        <f>'งบบริหารสินทรัพย(14)#'!P10</f>
        <v>0</v>
      </c>
      <c r="D60" s="8">
        <f>'งบบริหารสินทรัพย(14)#'!P11</f>
        <v>0</v>
      </c>
      <c r="E60" s="8">
        <f>'งบบริหารสินทรัพย(14)#'!P12</f>
        <v>0</v>
      </c>
      <c r="F60" s="8">
        <f>'งบบริหารสินทรัพย(14)#'!P13</f>
        <v>0</v>
      </c>
      <c r="G60" s="8">
        <f>'งบบริหารสินทรัพย(14)#'!P14</f>
        <v>0</v>
      </c>
      <c r="H60" s="366"/>
      <c r="I60" s="305"/>
    </row>
    <row r="61" spans="1:10" s="13" customFormat="1" ht="21.75" customHeight="1" x14ac:dyDescent="0.4">
      <c r="A61" s="364"/>
      <c r="B61" s="369" t="s">
        <v>119</v>
      </c>
      <c r="C61" s="374">
        <f>SUM(C59:C60)</f>
        <v>0</v>
      </c>
      <c r="D61" s="374">
        <f>SUM(D59:D60)</f>
        <v>0</v>
      </c>
      <c r="E61" s="374">
        <f>SUM(E59:E60)</f>
        <v>0</v>
      </c>
      <c r="F61" s="374">
        <f>SUM(F59:F60)</f>
        <v>0</v>
      </c>
      <c r="G61" s="374">
        <f>SUM(G59:G60)</f>
        <v>0</v>
      </c>
      <c r="H61" s="371"/>
      <c r="I61" s="303"/>
      <c r="J61" s="372"/>
    </row>
    <row r="62" spans="1:10" s="13" customFormat="1" ht="21.75" customHeight="1" x14ac:dyDescent="0.4">
      <c r="A62" s="373" t="s">
        <v>126</v>
      </c>
      <c r="B62" s="373" t="s">
        <v>30</v>
      </c>
      <c r="C62" s="9">
        <f>'งบลงทุน (15)#'!D10</f>
        <v>0</v>
      </c>
      <c r="D62" s="9">
        <f>'งบลงทุน (15)#'!D11</f>
        <v>0</v>
      </c>
      <c r="E62" s="9">
        <f>'งบลงทุน (15)#'!D12</f>
        <v>0</v>
      </c>
      <c r="F62" s="9">
        <f>'งบลงทุน (15)#'!D13</f>
        <v>0</v>
      </c>
      <c r="G62" s="9">
        <f>'งบลงทุน (15)#'!D14</f>
        <v>0</v>
      </c>
      <c r="H62" s="365"/>
      <c r="I62" s="313" t="s">
        <v>31</v>
      </c>
    </row>
    <row r="63" spans="1:10" s="13" customFormat="1" ht="21.75" customHeight="1" x14ac:dyDescent="0.4">
      <c r="A63" s="307"/>
      <c r="B63" s="307" t="s">
        <v>32</v>
      </c>
      <c r="C63" s="8">
        <f>'งบลงทุน (15)#'!F10</f>
        <v>0</v>
      </c>
      <c r="D63" s="8">
        <f>'งบลงทุน (15)#'!F11</f>
        <v>0</v>
      </c>
      <c r="E63" s="8">
        <f>'งบลงทุน (15)#'!F12</f>
        <v>0</v>
      </c>
      <c r="F63" s="8">
        <f>'งบลงทุน (15)#'!F13</f>
        <v>0</v>
      </c>
      <c r="G63" s="8">
        <f>'งบลงทุน (15)#'!F14</f>
        <v>0</v>
      </c>
      <c r="H63" s="366"/>
      <c r="I63" s="307"/>
    </row>
    <row r="64" spans="1:10" s="13" customFormat="1" ht="21.75" customHeight="1" x14ac:dyDescent="0.4">
      <c r="A64" s="307"/>
      <c r="B64" s="307" t="s">
        <v>33</v>
      </c>
      <c r="C64" s="8">
        <f>'งบลงทุน (15)#'!H10</f>
        <v>0</v>
      </c>
      <c r="D64" s="8">
        <f>'งบลงทุน (15)#'!H11</f>
        <v>0</v>
      </c>
      <c r="E64" s="8">
        <f>'งบลงทุน (15)#'!H12</f>
        <v>0</v>
      </c>
      <c r="F64" s="8">
        <f>'งบลงทุน (15)#'!H13</f>
        <v>0</v>
      </c>
      <c r="G64" s="8">
        <f>'งบลงทุน (15)#'!H14</f>
        <v>0</v>
      </c>
      <c r="H64" s="366"/>
      <c r="I64" s="307"/>
    </row>
    <row r="65" spans="1:10" s="13" customFormat="1" ht="21.75" customHeight="1" x14ac:dyDescent="0.4">
      <c r="A65" s="307"/>
      <c r="B65" s="307" t="s">
        <v>34</v>
      </c>
      <c r="C65" s="8">
        <f>'งบลงทุน (15)#'!J10</f>
        <v>0</v>
      </c>
      <c r="D65" s="8">
        <f>'งบลงทุน (15)#'!J11</f>
        <v>0</v>
      </c>
      <c r="E65" s="8">
        <f>'งบลงทุน (15)#'!J12</f>
        <v>0</v>
      </c>
      <c r="F65" s="8">
        <f>'งบลงทุน (15)#'!J13</f>
        <v>0</v>
      </c>
      <c r="G65" s="8">
        <f>'งบลงทุน (15)#'!J14</f>
        <v>0</v>
      </c>
      <c r="H65" s="366"/>
      <c r="I65" s="307"/>
    </row>
    <row r="66" spans="1:10" s="13" customFormat="1" ht="21.75" customHeight="1" x14ac:dyDescent="0.4">
      <c r="A66" s="375"/>
      <c r="B66" s="369" t="s">
        <v>120</v>
      </c>
      <c r="C66" s="376">
        <f>SUM(C62:C65)</f>
        <v>0</v>
      </c>
      <c r="D66" s="376">
        <f>SUM(D62:D65)</f>
        <v>0</v>
      </c>
      <c r="E66" s="376">
        <f>SUM(E62:E65)</f>
        <v>0</v>
      </c>
      <c r="F66" s="376">
        <f>SUM(F62:F65)</f>
        <v>0</v>
      </c>
      <c r="G66" s="376">
        <f>SUM(G62:G65)</f>
        <v>0</v>
      </c>
      <c r="H66" s="371"/>
      <c r="I66" s="368"/>
      <c r="J66" s="372"/>
    </row>
    <row r="67" spans="1:10" ht="18.75" customHeight="1" x14ac:dyDescent="0.4">
      <c r="A67" s="377" t="s">
        <v>105</v>
      </c>
      <c r="B67" s="378"/>
      <c r="C67" s="379"/>
      <c r="D67" s="379"/>
      <c r="E67" s="379"/>
      <c r="F67" s="379"/>
      <c r="G67" s="379"/>
      <c r="H67" s="380"/>
      <c r="I67" s="329" t="s">
        <v>76</v>
      </c>
    </row>
    <row r="68" spans="1:10" ht="18.75" customHeight="1" x14ac:dyDescent="0.4">
      <c r="A68" s="381" t="s">
        <v>112</v>
      </c>
      <c r="B68" s="382"/>
      <c r="C68" s="370"/>
      <c r="D68" s="370"/>
      <c r="E68" s="370"/>
      <c r="F68" s="370"/>
      <c r="G68" s="370"/>
      <c r="H68" s="366"/>
      <c r="I68" s="383"/>
    </row>
    <row r="69" spans="1:10" ht="18.75" customHeight="1" x14ac:dyDescent="0.4">
      <c r="A69" s="381" t="s">
        <v>113</v>
      </c>
      <c r="B69" s="382"/>
      <c r="C69" s="370"/>
      <c r="D69" s="370"/>
      <c r="E69" s="370"/>
      <c r="F69" s="370"/>
      <c r="G69" s="370"/>
      <c r="H69" s="366"/>
      <c r="I69" s="383"/>
    </row>
    <row r="70" spans="1:10" ht="18.75" customHeight="1" x14ac:dyDescent="0.4">
      <c r="A70" s="381" t="s">
        <v>114</v>
      </c>
      <c r="B70" s="382"/>
      <c r="C70" s="370"/>
      <c r="D70" s="370"/>
      <c r="E70" s="370"/>
      <c r="F70" s="370"/>
      <c r="G70" s="370"/>
      <c r="H70" s="366"/>
      <c r="I70" s="383"/>
    </row>
    <row r="71" spans="1:10" ht="18.75" customHeight="1" x14ac:dyDescent="0.4">
      <c r="A71" s="381" t="s">
        <v>115</v>
      </c>
      <c r="B71" s="382"/>
      <c r="C71" s="370"/>
      <c r="D71" s="370"/>
      <c r="E71" s="370"/>
      <c r="F71" s="370"/>
      <c r="G71" s="370"/>
      <c r="H71" s="366"/>
      <c r="I71" s="383"/>
    </row>
    <row r="72" spans="1:10" s="11" customFormat="1" ht="18.75" customHeight="1" x14ac:dyDescent="0.35">
      <c r="A72" s="381" t="s">
        <v>127</v>
      </c>
      <c r="B72" s="381"/>
      <c r="C72" s="384"/>
      <c r="D72" s="384"/>
      <c r="E72" s="384"/>
      <c r="F72" s="384"/>
      <c r="G72" s="384"/>
      <c r="H72" s="385"/>
      <c r="I72" s="381"/>
    </row>
    <row r="73" spans="1:10" s="11" customFormat="1" ht="18.75" customHeight="1" x14ac:dyDescent="0.35">
      <c r="A73" s="386"/>
      <c r="B73" s="386"/>
      <c r="C73" s="387"/>
      <c r="D73" s="387"/>
      <c r="E73" s="387"/>
      <c r="F73" s="387"/>
      <c r="G73" s="387"/>
      <c r="H73" s="385"/>
      <c r="I73" s="381"/>
    </row>
    <row r="74" spans="1:10" s="11" customFormat="1" ht="18.75" customHeight="1" x14ac:dyDescent="0.35">
      <c r="A74" s="388" t="s">
        <v>121</v>
      </c>
      <c r="B74" s="388"/>
      <c r="C74" s="389">
        <v>0</v>
      </c>
      <c r="D74" s="389">
        <v>0</v>
      </c>
      <c r="E74" s="389">
        <v>0</v>
      </c>
      <c r="F74" s="389">
        <v>0</v>
      </c>
      <c r="G74" s="389">
        <v>0</v>
      </c>
      <c r="H74" s="390"/>
      <c r="I74" s="391"/>
    </row>
    <row r="75" spans="1:10" s="11" customFormat="1" ht="21.75" customHeight="1" x14ac:dyDescent="0.35">
      <c r="A75" s="392" t="s">
        <v>384</v>
      </c>
      <c r="B75" s="393"/>
      <c r="C75" s="394">
        <f>C45+C46</f>
        <v>0</v>
      </c>
      <c r="D75" s="394">
        <f>D45+D46</f>
        <v>0</v>
      </c>
      <c r="E75" s="394">
        <f>E45+E46</f>
        <v>0</v>
      </c>
      <c r="F75" s="394">
        <f>F45+F46</f>
        <v>0</v>
      </c>
      <c r="G75" s="394">
        <f>G45+G46</f>
        <v>0</v>
      </c>
      <c r="H75" s="395"/>
      <c r="I75" s="298" t="s">
        <v>132</v>
      </c>
    </row>
    <row r="76" spans="1:10" s="11" customFormat="1" ht="21.75" customHeight="1" x14ac:dyDescent="0.35">
      <c r="A76" s="392" t="s">
        <v>107</v>
      </c>
      <c r="B76" s="392" t="s">
        <v>108</v>
      </c>
      <c r="C76" s="394">
        <f>C44-C75</f>
        <v>0</v>
      </c>
      <c r="D76" s="394">
        <f>D44-D75</f>
        <v>0</v>
      </c>
      <c r="E76" s="394">
        <f>E44-E75</f>
        <v>0</v>
      </c>
      <c r="F76" s="394">
        <f>F44-F75</f>
        <v>0</v>
      </c>
      <c r="G76" s="394">
        <f>G44-G75</f>
        <v>0</v>
      </c>
      <c r="H76" s="395"/>
      <c r="I76" s="396"/>
    </row>
    <row r="81" spans="1:10" ht="23.4" x14ac:dyDescent="0.45">
      <c r="A81" s="435" t="s">
        <v>381</v>
      </c>
      <c r="B81" s="435"/>
      <c r="C81" s="435"/>
      <c r="D81" s="435"/>
      <c r="E81" s="435"/>
      <c r="F81" s="435"/>
      <c r="G81" s="435"/>
      <c r="H81" s="435"/>
      <c r="I81" s="15" t="s">
        <v>293</v>
      </c>
    </row>
    <row r="82" spans="1:10" x14ac:dyDescent="0.4">
      <c r="A82" s="459"/>
      <c r="B82" s="459" t="s">
        <v>83</v>
      </c>
      <c r="C82" s="458" t="s">
        <v>382</v>
      </c>
      <c r="D82" s="458"/>
      <c r="E82" s="458"/>
      <c r="F82" s="458"/>
      <c r="G82" s="458"/>
      <c r="H82" s="458"/>
      <c r="I82" s="453" t="s">
        <v>5</v>
      </c>
      <c r="J82" s="184"/>
    </row>
    <row r="83" spans="1:10" x14ac:dyDescent="0.4">
      <c r="A83" s="459"/>
      <c r="B83" s="459"/>
      <c r="C83" s="353" t="s">
        <v>290</v>
      </c>
      <c r="D83" s="353" t="s">
        <v>291</v>
      </c>
      <c r="E83" s="353" t="s">
        <v>292</v>
      </c>
      <c r="F83" s="353" t="s">
        <v>351</v>
      </c>
      <c r="G83" s="397"/>
      <c r="H83" s="353" t="s">
        <v>0</v>
      </c>
      <c r="I83" s="453"/>
    </row>
    <row r="84" spans="1:10" s="13" customFormat="1" ht="23.25" customHeight="1" x14ac:dyDescent="0.4">
      <c r="A84" s="355" t="s">
        <v>383</v>
      </c>
      <c r="B84" s="352"/>
      <c r="C84" s="356">
        <f>'ประมาณการรายได้(1)'!K14</f>
        <v>0</v>
      </c>
      <c r="D84" s="356">
        <f>'ประมาณการรายได้(1)'!K15</f>
        <v>0</v>
      </c>
      <c r="E84" s="356">
        <f>'ประมาณการรายได้(1)'!K16</f>
        <v>0</v>
      </c>
      <c r="F84" s="356">
        <f>'ประมาณการรายได้(1)'!K17</f>
        <v>0</v>
      </c>
      <c r="G84" s="356"/>
      <c r="H84" s="356">
        <f t="shared" ref="H84:H106" si="0">C5+D5+E5+F5+G5+C44+D44+E44+F44+G44+C84+D84+E84+F84</f>
        <v>0</v>
      </c>
      <c r="I84" s="358" t="s">
        <v>42</v>
      </c>
    </row>
    <row r="85" spans="1:10" s="13" customFormat="1" ht="24" customHeight="1" x14ac:dyDescent="0.4">
      <c r="A85" s="355" t="s">
        <v>104</v>
      </c>
      <c r="B85" s="359"/>
      <c r="C85" s="360">
        <f>'แผนกันเงินสำรอง(2)'!F16</f>
        <v>0</v>
      </c>
      <c r="D85" s="360">
        <f>'แผนกันเงินสำรอง(2)'!F17</f>
        <v>0</v>
      </c>
      <c r="E85" s="360">
        <f>'แผนกันเงินสำรอง(2)'!F18</f>
        <v>0</v>
      </c>
      <c r="F85" s="360">
        <f>'แผนกันเงินสำรอง(2)'!F19</f>
        <v>0</v>
      </c>
      <c r="G85" s="360"/>
      <c r="H85" s="356">
        <f t="shared" si="0"/>
        <v>0</v>
      </c>
      <c r="I85" s="300" t="s">
        <v>24</v>
      </c>
    </row>
    <row r="86" spans="1:10" s="13" customFormat="1" ht="22.5" customHeight="1" x14ac:dyDescent="0.4">
      <c r="A86" s="362" t="s">
        <v>187</v>
      </c>
      <c r="B86" s="363" t="s">
        <v>188</v>
      </c>
      <c r="C86" s="360">
        <f>C92+C98+C101+C106+C114</f>
        <v>0</v>
      </c>
      <c r="D86" s="360">
        <f>D92+D98+D101+D106+D114</f>
        <v>0</v>
      </c>
      <c r="E86" s="360">
        <f>E92+E98+E101+E106+E114</f>
        <v>0</v>
      </c>
      <c r="F86" s="360">
        <f>F92+F98+F101+F106+F114</f>
        <v>0</v>
      </c>
      <c r="G86" s="360"/>
      <c r="H86" s="356">
        <f t="shared" si="0"/>
        <v>0</v>
      </c>
      <c r="I86" s="300" t="s">
        <v>116</v>
      </c>
    </row>
    <row r="87" spans="1:10" s="13" customFormat="1" ht="21.75" customHeight="1" x14ac:dyDescent="0.4">
      <c r="A87" s="364" t="s">
        <v>123</v>
      </c>
      <c r="B87" s="364" t="s">
        <v>149</v>
      </c>
      <c r="C87" s="7">
        <f>'แผนงบดำเนินงาน(5)'!G14</f>
        <v>0</v>
      </c>
      <c r="D87" s="7">
        <f>'แผนงบดำเนินงาน(5)'!G15</f>
        <v>0</v>
      </c>
      <c r="E87" s="7">
        <f>'แผนงบดำเนินงาน(5)'!G16</f>
        <v>0</v>
      </c>
      <c r="F87" s="7">
        <f>'แผนงบดำเนินงาน(5)'!G17</f>
        <v>0</v>
      </c>
      <c r="G87" s="374"/>
      <c r="H87" s="398">
        <f t="shared" si="0"/>
        <v>0</v>
      </c>
      <c r="I87" s="303" t="s">
        <v>25</v>
      </c>
    </row>
    <row r="88" spans="1:10" s="13" customFormat="1" ht="21.75" customHeight="1" x14ac:dyDescent="0.4">
      <c r="A88" s="307"/>
      <c r="B88" s="307" t="s">
        <v>73</v>
      </c>
      <c r="C88" s="8">
        <f>'งบดำเนินงาน (7)'!J14</f>
        <v>0</v>
      </c>
      <c r="D88" s="8">
        <f>'งบดำเนินงาน (7)'!J15</f>
        <v>0</v>
      </c>
      <c r="E88" s="8">
        <f>'งบดำเนินงาน (7)'!J16</f>
        <v>0</v>
      </c>
      <c r="F88" s="8">
        <f>'งบดำเนินงาน (7)'!J17</f>
        <v>0</v>
      </c>
      <c r="G88" s="370"/>
      <c r="H88" s="399">
        <f t="shared" si="0"/>
        <v>0</v>
      </c>
      <c r="I88" s="305"/>
    </row>
    <row r="89" spans="1:10" s="13" customFormat="1" ht="21.75" customHeight="1" x14ac:dyDescent="0.4">
      <c r="A89" s="307"/>
      <c r="B89" s="307" t="s">
        <v>74</v>
      </c>
      <c r="C89" s="8">
        <f>'งบดำเนินงาน (8)'!H14</f>
        <v>0</v>
      </c>
      <c r="D89" s="8">
        <f>'งบดำเนินงาน (8)'!H15</f>
        <v>0</v>
      </c>
      <c r="E89" s="8">
        <f>'งบดำเนินงาน (8)'!H16</f>
        <v>0</v>
      </c>
      <c r="F89" s="8">
        <f>'งบดำเนินงาน (8)'!H17</f>
        <v>0</v>
      </c>
      <c r="G89" s="370"/>
      <c r="H89" s="399">
        <f t="shared" si="0"/>
        <v>0</v>
      </c>
      <c r="I89" s="305"/>
    </row>
    <row r="90" spans="1:10" s="13" customFormat="1" ht="21.75" customHeight="1" x14ac:dyDescent="0.4">
      <c r="A90" s="307"/>
      <c r="B90" s="307" t="s">
        <v>145</v>
      </c>
      <c r="C90" s="8">
        <f>'งบดำเนินงาน (9)'!J14</f>
        <v>0</v>
      </c>
      <c r="D90" s="8">
        <f>'งบดำเนินงาน (9)'!J15</f>
        <v>0</v>
      </c>
      <c r="E90" s="8">
        <f>'งบดำเนินงาน (9)'!J16</f>
        <v>0</v>
      </c>
      <c r="F90" s="8">
        <f>'งบดำเนินงาน (9)'!J17</f>
        <v>0</v>
      </c>
      <c r="G90" s="370"/>
      <c r="H90" s="399">
        <f t="shared" si="0"/>
        <v>0</v>
      </c>
      <c r="I90" s="305"/>
    </row>
    <row r="91" spans="1:10" s="13" customFormat="1" ht="21.75" customHeight="1" x14ac:dyDescent="0.4">
      <c r="A91" s="307"/>
      <c r="B91" s="367" t="s">
        <v>148</v>
      </c>
      <c r="C91" s="8">
        <f>'งบดำเนินงาน (10)#'!G14</f>
        <v>0</v>
      </c>
      <c r="D91" s="8">
        <f>'งบดำเนินงาน (10)#'!G15</f>
        <v>0</v>
      </c>
      <c r="E91" s="8">
        <f>'งบดำเนินงาน (10)#'!G16</f>
        <v>0</v>
      </c>
      <c r="F91" s="8">
        <f>'งบดำเนินงาน (10)#'!G17</f>
        <v>0</v>
      </c>
      <c r="G91" s="370"/>
      <c r="H91" s="399">
        <f t="shared" si="0"/>
        <v>0</v>
      </c>
      <c r="I91" s="305"/>
    </row>
    <row r="92" spans="1:10" s="13" customFormat="1" ht="21.75" customHeight="1" x14ac:dyDescent="0.4">
      <c r="A92" s="368"/>
      <c r="B92" s="369" t="s">
        <v>117</v>
      </c>
      <c r="C92" s="370">
        <f>SUM(C87:C91)</f>
        <v>0</v>
      </c>
      <c r="D92" s="370">
        <f>SUM(D87:D91)</f>
        <v>0</v>
      </c>
      <c r="E92" s="370">
        <f>SUM(E87:E91)</f>
        <v>0</v>
      </c>
      <c r="F92" s="370">
        <f>SUM(F87:F91)</f>
        <v>0</v>
      </c>
      <c r="G92" s="370"/>
      <c r="H92" s="400">
        <f t="shared" si="0"/>
        <v>0</v>
      </c>
      <c r="I92" s="309"/>
      <c r="J92" s="372"/>
    </row>
    <row r="93" spans="1:10" s="13" customFormat="1" ht="21.75" customHeight="1" x14ac:dyDescent="0.4">
      <c r="A93" s="373" t="s">
        <v>124</v>
      </c>
      <c r="B93" s="313" t="s">
        <v>26</v>
      </c>
      <c r="C93" s="9">
        <f>'งบบุคลากร(11)'!J16</f>
        <v>0</v>
      </c>
      <c r="D93" s="9">
        <f>'งบบุคลากร(11)'!J17</f>
        <v>0</v>
      </c>
      <c r="E93" s="9">
        <f>'งบบุคลากร(11)'!J18</f>
        <v>0</v>
      </c>
      <c r="F93" s="9">
        <f>'งบบุคลากร(11)'!J19</f>
        <v>0</v>
      </c>
      <c r="G93" s="401"/>
      <c r="H93" s="398">
        <f t="shared" si="0"/>
        <v>0</v>
      </c>
      <c r="I93" s="313" t="s">
        <v>27</v>
      </c>
    </row>
    <row r="94" spans="1:10" s="13" customFormat="1" ht="21.75" customHeight="1" x14ac:dyDescent="0.4">
      <c r="A94" s="307"/>
      <c r="B94" s="305" t="s">
        <v>337</v>
      </c>
      <c r="C94" s="8">
        <f>'งบบุคลากร (12)'!H15</f>
        <v>0</v>
      </c>
      <c r="D94" s="8">
        <f>'งบบุคลากร (12)'!H16</f>
        <v>0</v>
      </c>
      <c r="E94" s="8">
        <f>'งบบุคลากร (12)'!H17</f>
        <v>0</v>
      </c>
      <c r="F94" s="8">
        <f>'งบบุคลากร (12)'!H18</f>
        <v>0</v>
      </c>
      <c r="G94" s="370"/>
      <c r="H94" s="399">
        <f t="shared" si="0"/>
        <v>0</v>
      </c>
      <c r="I94" s="305"/>
    </row>
    <row r="95" spans="1:10" s="13" customFormat="1" ht="21.75" customHeight="1" x14ac:dyDescent="0.4">
      <c r="A95" s="307"/>
      <c r="B95" s="305" t="s">
        <v>65</v>
      </c>
      <c r="C95" s="8">
        <f>'งบบุคลากร (12)'!N15</f>
        <v>0</v>
      </c>
      <c r="D95" s="8">
        <f>'งบบุคลากร (12)'!N16</f>
        <v>0</v>
      </c>
      <c r="E95" s="8">
        <f>'งบบุคลากร (12)'!N17</f>
        <v>0</v>
      </c>
      <c r="F95" s="8">
        <f>'งบบุคลากร (12)'!N18</f>
        <v>0</v>
      </c>
      <c r="G95" s="370"/>
      <c r="H95" s="399">
        <f t="shared" si="0"/>
        <v>0</v>
      </c>
      <c r="I95" s="305"/>
    </row>
    <row r="96" spans="1:10" s="13" customFormat="1" ht="21.75" customHeight="1" x14ac:dyDescent="0.4">
      <c r="A96" s="307"/>
      <c r="B96" s="307" t="s">
        <v>338</v>
      </c>
      <c r="C96" s="8">
        <f>'งบบุคลากร (13)#'!C14</f>
        <v>0</v>
      </c>
      <c r="D96" s="8">
        <f>'งบบุคลากร (13)#'!C15</f>
        <v>0</v>
      </c>
      <c r="E96" s="8">
        <f>'งบบุคลากร (13)#'!C16</f>
        <v>0</v>
      </c>
      <c r="F96" s="8">
        <f>'งบบุคลากร (13)#'!C17</f>
        <v>0</v>
      </c>
      <c r="G96" s="370"/>
      <c r="H96" s="399">
        <f t="shared" si="0"/>
        <v>0</v>
      </c>
      <c r="I96" s="315"/>
    </row>
    <row r="97" spans="1:10" s="13" customFormat="1" ht="21.75" customHeight="1" x14ac:dyDescent="0.4">
      <c r="A97" s="307"/>
      <c r="B97" s="315" t="s">
        <v>167</v>
      </c>
      <c r="C97" s="8">
        <f>'งบบุคลากร (13)#'!E14</f>
        <v>0</v>
      </c>
      <c r="D97" s="8">
        <f>'งบบุคลากร (13)#'!E15</f>
        <v>0</v>
      </c>
      <c r="E97" s="8">
        <f>'งบบุคลากร (13)#'!E16</f>
        <v>0</v>
      </c>
      <c r="F97" s="8">
        <f>'งบบุคลากร (13)#'!E17</f>
        <v>0</v>
      </c>
      <c r="G97" s="370"/>
      <c r="H97" s="399">
        <f t="shared" si="0"/>
        <v>0</v>
      </c>
      <c r="I97" s="317"/>
    </row>
    <row r="98" spans="1:10" s="13" customFormat="1" ht="21.75" customHeight="1" x14ac:dyDescent="0.4">
      <c r="A98" s="364"/>
      <c r="B98" s="369" t="s">
        <v>118</v>
      </c>
      <c r="C98" s="374">
        <f>SUM(C93:C97)</f>
        <v>0</v>
      </c>
      <c r="D98" s="374">
        <f>SUM(D93:D97)</f>
        <v>0</v>
      </c>
      <c r="E98" s="374">
        <f>SUM(E93:E97)</f>
        <v>0</v>
      </c>
      <c r="F98" s="374">
        <f>SUM(F93:F97)</f>
        <v>0</v>
      </c>
      <c r="G98" s="374"/>
      <c r="H98" s="400">
        <f t="shared" si="0"/>
        <v>0</v>
      </c>
      <c r="I98" s="305"/>
      <c r="J98" s="372"/>
    </row>
    <row r="99" spans="1:10" s="13" customFormat="1" ht="21.75" customHeight="1" x14ac:dyDescent="0.4">
      <c r="A99" s="373" t="s">
        <v>125</v>
      </c>
      <c r="B99" s="373" t="s">
        <v>28</v>
      </c>
      <c r="C99" s="9">
        <f>'งบบริหารสินทรัพย(14)#'!O15</f>
        <v>0</v>
      </c>
      <c r="D99" s="9">
        <f>'งบบริหารสินทรัพย(14)#'!O16</f>
        <v>0</v>
      </c>
      <c r="E99" s="9">
        <f>'งบบริหารสินทรัพย(14)#'!O17</f>
        <v>0</v>
      </c>
      <c r="F99" s="9">
        <f>'งบบริหารสินทรัพย(14)#'!O18</f>
        <v>0</v>
      </c>
      <c r="G99" s="401"/>
      <c r="H99" s="398">
        <f t="shared" si="0"/>
        <v>0</v>
      </c>
      <c r="I99" s="313" t="s">
        <v>29</v>
      </c>
    </row>
    <row r="100" spans="1:10" s="13" customFormat="1" ht="21.75" customHeight="1" x14ac:dyDescent="0.4">
      <c r="A100" s="307"/>
      <c r="B100" s="307" t="s">
        <v>463</v>
      </c>
      <c r="C100" s="8">
        <f>'งบบริหารสินทรัพย(14)#'!P15</f>
        <v>0</v>
      </c>
      <c r="D100" s="8">
        <f>'งบบริหารสินทรัพย(14)#'!P16</f>
        <v>0</v>
      </c>
      <c r="E100" s="8">
        <f>'งบบริหารสินทรัพย(14)#'!P17</f>
        <v>0</v>
      </c>
      <c r="F100" s="8">
        <f>'งบบริหารสินทรัพย(14)#'!P18</f>
        <v>0</v>
      </c>
      <c r="G100" s="370"/>
      <c r="H100" s="399">
        <f t="shared" si="0"/>
        <v>0</v>
      </c>
      <c r="I100" s="305"/>
    </row>
    <row r="101" spans="1:10" s="13" customFormat="1" ht="21.75" customHeight="1" x14ac:dyDescent="0.4">
      <c r="A101" s="364"/>
      <c r="B101" s="369" t="s">
        <v>119</v>
      </c>
      <c r="C101" s="374">
        <f>SUM(C99:C100)</f>
        <v>0</v>
      </c>
      <c r="D101" s="374">
        <f>SUM(D99:D100)</f>
        <v>0</v>
      </c>
      <c r="E101" s="374">
        <f>SUM(E99:E100)</f>
        <v>0</v>
      </c>
      <c r="F101" s="374">
        <f>SUM(F99:F100)</f>
        <v>0</v>
      </c>
      <c r="G101" s="374"/>
      <c r="H101" s="400">
        <f t="shared" si="0"/>
        <v>0</v>
      </c>
      <c r="I101" s="303"/>
      <c r="J101" s="372"/>
    </row>
    <row r="102" spans="1:10" s="13" customFormat="1" ht="21.75" customHeight="1" x14ac:dyDescent="0.4">
      <c r="A102" s="373" t="s">
        <v>126</v>
      </c>
      <c r="B102" s="373" t="s">
        <v>30</v>
      </c>
      <c r="C102" s="9">
        <f>'งบลงทุน (15)#'!D15</f>
        <v>0</v>
      </c>
      <c r="D102" s="9">
        <f>'งบลงทุน (15)#'!D16</f>
        <v>0</v>
      </c>
      <c r="E102" s="9">
        <f>'งบลงทุน (15)#'!D17</f>
        <v>0</v>
      </c>
      <c r="F102" s="9">
        <f>'งบลงทุน (15)#'!D18</f>
        <v>0</v>
      </c>
      <c r="G102" s="401"/>
      <c r="H102" s="398">
        <f t="shared" si="0"/>
        <v>0</v>
      </c>
      <c r="I102" s="313" t="s">
        <v>31</v>
      </c>
    </row>
    <row r="103" spans="1:10" s="13" customFormat="1" ht="21.75" customHeight="1" x14ac:dyDescent="0.4">
      <c r="A103" s="307"/>
      <c r="B103" s="307" t="s">
        <v>32</v>
      </c>
      <c r="C103" s="8">
        <f>'งบลงทุน (15)#'!F15</f>
        <v>0</v>
      </c>
      <c r="D103" s="8">
        <f>'งบลงทุน (15)#'!F16</f>
        <v>0</v>
      </c>
      <c r="E103" s="8">
        <f>'งบลงทุน (15)#'!F17</f>
        <v>0</v>
      </c>
      <c r="F103" s="8">
        <f>'งบลงทุน (15)#'!F18</f>
        <v>0</v>
      </c>
      <c r="G103" s="370"/>
      <c r="H103" s="399">
        <f t="shared" si="0"/>
        <v>0</v>
      </c>
      <c r="I103" s="307"/>
    </row>
    <row r="104" spans="1:10" s="13" customFormat="1" ht="21.75" customHeight="1" x14ac:dyDescent="0.4">
      <c r="A104" s="307"/>
      <c r="B104" s="307" t="s">
        <v>33</v>
      </c>
      <c r="C104" s="8">
        <f>'งบลงทุน (15)#'!H15</f>
        <v>0</v>
      </c>
      <c r="D104" s="8">
        <f>'งบลงทุน (15)#'!H16</f>
        <v>0</v>
      </c>
      <c r="E104" s="8">
        <f>'งบลงทุน (15)#'!H17</f>
        <v>0</v>
      </c>
      <c r="F104" s="8">
        <f>'งบลงทุน (15)#'!H18</f>
        <v>0</v>
      </c>
      <c r="G104" s="370"/>
      <c r="H104" s="399">
        <f t="shared" si="0"/>
        <v>0</v>
      </c>
      <c r="I104" s="307"/>
    </row>
    <row r="105" spans="1:10" s="13" customFormat="1" ht="21.75" customHeight="1" x14ac:dyDescent="0.4">
      <c r="A105" s="307"/>
      <c r="B105" s="307" t="s">
        <v>34</v>
      </c>
      <c r="C105" s="8">
        <f>'งบลงทุน (15)#'!J15</f>
        <v>0</v>
      </c>
      <c r="D105" s="8">
        <f>'งบลงทุน (15)#'!J16</f>
        <v>0</v>
      </c>
      <c r="E105" s="8">
        <f>'งบลงทุน (15)#'!J17</f>
        <v>0</v>
      </c>
      <c r="F105" s="8">
        <f>'งบลงทุน (15)#'!J18</f>
        <v>0</v>
      </c>
      <c r="G105" s="370"/>
      <c r="H105" s="399">
        <f t="shared" si="0"/>
        <v>0</v>
      </c>
      <c r="I105" s="307"/>
    </row>
    <row r="106" spans="1:10" s="13" customFormat="1" ht="21.75" customHeight="1" x14ac:dyDescent="0.4">
      <c r="A106" s="375"/>
      <c r="B106" s="369" t="s">
        <v>120</v>
      </c>
      <c r="C106" s="376">
        <f>SUM(C102:C105)</f>
        <v>0</v>
      </c>
      <c r="D106" s="376">
        <f>SUM(D102:D105)</f>
        <v>0</v>
      </c>
      <c r="E106" s="376">
        <f>SUM(E102:E105)</f>
        <v>0</v>
      </c>
      <c r="F106" s="376">
        <f>SUM(F102:F105)</f>
        <v>0</v>
      </c>
      <c r="G106" s="376"/>
      <c r="H106" s="400">
        <f t="shared" si="0"/>
        <v>0</v>
      </c>
      <c r="I106" s="368"/>
      <c r="J106" s="372"/>
    </row>
    <row r="107" spans="1:10" ht="18.75" customHeight="1" x14ac:dyDescent="0.4">
      <c r="A107" s="377" t="s">
        <v>105</v>
      </c>
      <c r="B107" s="378"/>
      <c r="C107" s="379"/>
      <c r="D107" s="379"/>
      <c r="E107" s="379"/>
      <c r="F107" s="379"/>
      <c r="G107" s="379"/>
      <c r="H107" s="379"/>
      <c r="I107" s="329" t="s">
        <v>76</v>
      </c>
    </row>
    <row r="108" spans="1:10" ht="18.75" customHeight="1" x14ac:dyDescent="0.4">
      <c r="A108" s="381" t="s">
        <v>112</v>
      </c>
      <c r="B108" s="382"/>
      <c r="C108" s="370"/>
      <c r="D108" s="370"/>
      <c r="E108" s="370"/>
      <c r="F108" s="370"/>
      <c r="G108" s="370"/>
      <c r="H108" s="399"/>
      <c r="I108" s="383"/>
    </row>
    <row r="109" spans="1:10" ht="18.75" customHeight="1" x14ac:dyDescent="0.4">
      <c r="A109" s="381" t="s">
        <v>113</v>
      </c>
      <c r="B109" s="382"/>
      <c r="C109" s="370"/>
      <c r="D109" s="370"/>
      <c r="E109" s="370"/>
      <c r="F109" s="370"/>
      <c r="G109" s="370"/>
      <c r="H109" s="399"/>
      <c r="I109" s="383"/>
    </row>
    <row r="110" spans="1:10" ht="18.75" customHeight="1" x14ac:dyDescent="0.4">
      <c r="A110" s="381" t="s">
        <v>114</v>
      </c>
      <c r="B110" s="382"/>
      <c r="C110" s="370"/>
      <c r="D110" s="370"/>
      <c r="E110" s="370"/>
      <c r="F110" s="370"/>
      <c r="G110" s="370"/>
      <c r="H110" s="399"/>
      <c r="I110" s="383"/>
    </row>
    <row r="111" spans="1:10" ht="18.75" customHeight="1" x14ac:dyDescent="0.4">
      <c r="A111" s="381" t="s">
        <v>115</v>
      </c>
      <c r="B111" s="382"/>
      <c r="C111" s="370"/>
      <c r="D111" s="370"/>
      <c r="E111" s="370"/>
      <c r="F111" s="370"/>
      <c r="G111" s="370"/>
      <c r="H111" s="399"/>
      <c r="I111" s="383"/>
    </row>
    <row r="112" spans="1:10" s="11" customFormat="1" ht="18.75" customHeight="1" x14ac:dyDescent="0.4">
      <c r="A112" s="381" t="s">
        <v>127</v>
      </c>
      <c r="B112" s="381"/>
      <c r="C112" s="384"/>
      <c r="D112" s="384"/>
      <c r="E112" s="384"/>
      <c r="F112" s="384"/>
      <c r="G112" s="384"/>
      <c r="H112" s="399"/>
      <c r="I112" s="381"/>
    </row>
    <row r="113" spans="1:9" s="11" customFormat="1" ht="18.75" customHeight="1" x14ac:dyDescent="0.4">
      <c r="A113" s="386"/>
      <c r="B113" s="386"/>
      <c r="C113" s="387"/>
      <c r="D113" s="387"/>
      <c r="E113" s="387"/>
      <c r="F113" s="387"/>
      <c r="G113" s="387"/>
      <c r="H113" s="399"/>
      <c r="I113" s="381"/>
    </row>
    <row r="114" spans="1:9" s="11" customFormat="1" ht="18.75" customHeight="1" x14ac:dyDescent="0.35">
      <c r="A114" s="388" t="s">
        <v>121</v>
      </c>
      <c r="B114" s="388"/>
      <c r="C114" s="402">
        <v>0</v>
      </c>
      <c r="D114" s="402">
        <v>0</v>
      </c>
      <c r="E114" s="402">
        <v>0</v>
      </c>
      <c r="F114" s="402">
        <v>0</v>
      </c>
      <c r="G114" s="388"/>
      <c r="H114" s="402">
        <v>0</v>
      </c>
      <c r="I114" s="391"/>
    </row>
    <row r="115" spans="1:9" s="11" customFormat="1" ht="21.75" customHeight="1" x14ac:dyDescent="0.35">
      <c r="A115" s="392" t="s">
        <v>384</v>
      </c>
      <c r="B115" s="393"/>
      <c r="C115" s="394">
        <f>C85+C86</f>
        <v>0</v>
      </c>
      <c r="D115" s="394">
        <f>D85+D86</f>
        <v>0</v>
      </c>
      <c r="E115" s="394">
        <f>E85+E86</f>
        <v>0</v>
      </c>
      <c r="F115" s="394">
        <f>F85+F86</f>
        <v>0</v>
      </c>
      <c r="G115" s="394"/>
      <c r="H115" s="394">
        <f>C36+D36+E36+F36+G36+C75+D75+E75+F75+G75+C115+D115+E115+F115</f>
        <v>0</v>
      </c>
      <c r="I115" s="298" t="s">
        <v>132</v>
      </c>
    </row>
    <row r="116" spans="1:9" s="11" customFormat="1" ht="21.75" customHeight="1" x14ac:dyDescent="0.35">
      <c r="A116" s="392" t="s">
        <v>107</v>
      </c>
      <c r="B116" s="392" t="s">
        <v>108</v>
      </c>
      <c r="C116" s="394">
        <f>C84-C115</f>
        <v>0</v>
      </c>
      <c r="D116" s="394">
        <f>D84-D115</f>
        <v>0</v>
      </c>
      <c r="E116" s="394">
        <f>E84-E115</f>
        <v>0</v>
      </c>
      <c r="F116" s="394">
        <f>F84-F115</f>
        <v>0</v>
      </c>
      <c r="G116" s="394"/>
      <c r="H116" s="394">
        <f>C37+D37+E37+F37+G37+C76+D76+E76+F76+G76+C116+D116+E116+F116</f>
        <v>0</v>
      </c>
      <c r="I116" s="396"/>
    </row>
    <row r="117" spans="1:9" x14ac:dyDescent="0.4">
      <c r="H117" s="13" t="s">
        <v>350</v>
      </c>
    </row>
    <row r="118" spans="1:9" x14ac:dyDescent="0.4">
      <c r="H118" s="403"/>
    </row>
  </sheetData>
  <mergeCells count="15">
    <mergeCell ref="A2:H2"/>
    <mergeCell ref="C3:H3"/>
    <mergeCell ref="I3:I4"/>
    <mergeCell ref="A81:H81"/>
    <mergeCell ref="A82:A83"/>
    <mergeCell ref="B82:B83"/>
    <mergeCell ref="C82:H82"/>
    <mergeCell ref="I82:I83"/>
    <mergeCell ref="A42:A43"/>
    <mergeCell ref="B42:B43"/>
    <mergeCell ref="C42:H42"/>
    <mergeCell ref="I42:I43"/>
    <mergeCell ref="A3:A4"/>
    <mergeCell ref="B3:B4"/>
    <mergeCell ref="A41:H41"/>
  </mergeCells>
  <phoneticPr fontId="2" type="noConversion"/>
  <pageMargins left="0.39370078740157483" right="0.19685039370078741" top="0.59055118110236227" bottom="0.39370078740157483" header="0.39370078740157483" footer="0.39370078740157483"/>
  <pageSetup paperSize="9" scale="6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W21"/>
  <sheetViews>
    <sheetView topLeftCell="D1" zoomScale="80" zoomScaleNormal="80" workbookViewId="0">
      <pane ySplit="3" topLeftCell="A9" activePane="bottomLeft" state="frozen"/>
      <selection pane="bottomLeft" activeCell="M2" sqref="M2:W18"/>
    </sheetView>
  </sheetViews>
  <sheetFormatPr defaultColWidth="9.109375" defaultRowHeight="21" x14ac:dyDescent="0.25"/>
  <cols>
    <col min="1" max="1" width="5.6640625" style="80" customWidth="1"/>
    <col min="2" max="2" width="26.44140625" style="80" customWidth="1"/>
    <col min="3" max="3" width="18.109375" style="80" customWidth="1"/>
    <col min="4" max="4" width="16.6640625" style="80" customWidth="1"/>
    <col min="5" max="5" width="14.6640625" style="80" customWidth="1"/>
    <col min="6" max="6" width="9.88671875" style="80" customWidth="1"/>
    <col min="7" max="7" width="18.109375" style="80" customWidth="1"/>
    <col min="8" max="8" width="17.88671875" style="80" customWidth="1"/>
    <col min="9" max="9" width="14.33203125" style="80" customWidth="1"/>
    <col min="10" max="10" width="15.33203125" style="80" customWidth="1"/>
    <col min="11" max="11" width="17.5546875" style="80" customWidth="1"/>
    <col min="12" max="12" width="13.44140625" style="80" customWidth="1"/>
    <col min="13" max="22" width="9.109375" style="80"/>
    <col min="23" max="23" width="12.77734375" style="80" customWidth="1"/>
    <col min="24" max="16384" width="9.109375" style="80"/>
  </cols>
  <sheetData>
    <row r="1" spans="1:12" ht="22.5" customHeight="1" thickBot="1" x14ac:dyDescent="0.3">
      <c r="A1" s="115" t="s">
        <v>180</v>
      </c>
      <c r="B1" s="115"/>
      <c r="C1" s="115"/>
      <c r="D1" s="115"/>
      <c r="K1" s="116" t="s">
        <v>181</v>
      </c>
      <c r="L1" s="460"/>
    </row>
    <row r="2" spans="1:12" s="117" customFormat="1" ht="22.5" customHeight="1" x14ac:dyDescent="0.25">
      <c r="A2" s="463" t="s">
        <v>12</v>
      </c>
      <c r="B2" s="463" t="s">
        <v>6</v>
      </c>
      <c r="C2" s="463" t="s">
        <v>388</v>
      </c>
      <c r="D2" s="463" t="s">
        <v>385</v>
      </c>
      <c r="E2" s="463" t="s">
        <v>386</v>
      </c>
      <c r="F2" s="463" t="s">
        <v>150</v>
      </c>
      <c r="G2" s="463" t="s">
        <v>156</v>
      </c>
      <c r="H2" s="463" t="s">
        <v>365</v>
      </c>
      <c r="I2" s="463" t="s">
        <v>347</v>
      </c>
      <c r="J2" s="463" t="s">
        <v>387</v>
      </c>
      <c r="K2" s="463" t="s">
        <v>219</v>
      </c>
      <c r="L2" s="460"/>
    </row>
    <row r="3" spans="1:12" s="117" customFormat="1" ht="112.5" customHeight="1" thickBot="1" x14ac:dyDescent="0.3">
      <c r="A3" s="464"/>
      <c r="B3" s="464"/>
      <c r="C3" s="464"/>
      <c r="D3" s="464"/>
      <c r="E3" s="464"/>
      <c r="F3" s="464"/>
      <c r="G3" s="464"/>
      <c r="H3" s="464"/>
      <c r="I3" s="464"/>
      <c r="J3" s="464"/>
      <c r="K3" s="464"/>
      <c r="L3" s="460"/>
    </row>
    <row r="4" spans="1:12" ht="21.75" customHeight="1" thickBot="1" x14ac:dyDescent="0.45">
      <c r="A4" s="26">
        <v>1</v>
      </c>
      <c r="B4" s="244" t="s">
        <v>273</v>
      </c>
      <c r="C4" s="30"/>
      <c r="D4" s="30"/>
      <c r="E4" s="30"/>
      <c r="F4" s="103"/>
      <c r="G4" s="103"/>
      <c r="H4" s="30"/>
      <c r="I4" s="30"/>
      <c r="J4" s="103">
        <f>เอกสารแนบ1!J4</f>
        <v>0</v>
      </c>
      <c r="K4" s="172">
        <f>SUM(C4:J4)</f>
        <v>0</v>
      </c>
      <c r="L4" s="119"/>
    </row>
    <row r="5" spans="1:12" ht="21.75" customHeight="1" thickBot="1" x14ac:dyDescent="0.3">
      <c r="A5" s="26">
        <v>2</v>
      </c>
      <c r="B5" s="244" t="s">
        <v>274</v>
      </c>
      <c r="C5" s="179"/>
      <c r="D5" s="179"/>
      <c r="E5" s="179"/>
      <c r="F5" s="103"/>
      <c r="G5" s="103"/>
      <c r="H5" s="179"/>
      <c r="I5" s="179"/>
      <c r="J5" s="103">
        <f>เอกสารแนบ1!J5</f>
        <v>0</v>
      </c>
      <c r="K5" s="118">
        <f>C5+D5+E5+F5+G5+H5+I5+J5</f>
        <v>0</v>
      </c>
      <c r="L5" s="119"/>
    </row>
    <row r="6" spans="1:12" ht="21.75" customHeight="1" thickBot="1" x14ac:dyDescent="0.3">
      <c r="A6" s="26">
        <v>3</v>
      </c>
      <c r="B6" s="244" t="s">
        <v>275</v>
      </c>
      <c r="C6" s="179"/>
      <c r="D6" s="179"/>
      <c r="E6" s="179"/>
      <c r="F6" s="179"/>
      <c r="G6" s="179"/>
      <c r="H6" s="179"/>
      <c r="I6" s="179"/>
      <c r="J6" s="103">
        <f>เอกสารแนบ1!J6</f>
        <v>0</v>
      </c>
      <c r="K6" s="118">
        <f t="shared" ref="K6:K16" si="0">C6+D6+E6+F6+G6+H6+I6+J6</f>
        <v>0</v>
      </c>
      <c r="L6" s="119"/>
    </row>
    <row r="7" spans="1:12" ht="21.75" customHeight="1" thickBot="1" x14ac:dyDescent="0.3">
      <c r="A7" s="26">
        <v>4</v>
      </c>
      <c r="B7" s="244" t="s">
        <v>276</v>
      </c>
      <c r="C7" s="83"/>
      <c r="D7" s="179"/>
      <c r="E7" s="83"/>
      <c r="F7" s="179"/>
      <c r="G7" s="84"/>
      <c r="H7" s="83"/>
      <c r="I7" s="83"/>
      <c r="J7" s="103">
        <f>เอกสารแนบ1!J7</f>
        <v>0</v>
      </c>
      <c r="K7" s="118">
        <f t="shared" si="0"/>
        <v>0</v>
      </c>
      <c r="L7" s="119"/>
    </row>
    <row r="8" spans="1:12" ht="21.75" customHeight="1" thickBot="1" x14ac:dyDescent="0.3">
      <c r="A8" s="26">
        <v>5</v>
      </c>
      <c r="B8" s="244" t="s">
        <v>277</v>
      </c>
      <c r="C8" s="83"/>
      <c r="D8" s="83"/>
      <c r="E8" s="83"/>
      <c r="F8" s="179"/>
      <c r="G8" s="84"/>
      <c r="H8" s="103"/>
      <c r="I8" s="83"/>
      <c r="J8" s="103">
        <f>เอกสารแนบ1!J8</f>
        <v>0</v>
      </c>
      <c r="K8" s="118">
        <f t="shared" si="0"/>
        <v>0</v>
      </c>
      <c r="L8" s="119"/>
    </row>
    <row r="9" spans="1:12" ht="21.75" customHeight="1" thickBot="1" x14ac:dyDescent="0.3">
      <c r="A9" s="26">
        <v>6</v>
      </c>
      <c r="B9" s="244" t="s">
        <v>278</v>
      </c>
      <c r="C9" s="83"/>
      <c r="D9" s="83"/>
      <c r="E9" s="83"/>
      <c r="F9" s="179"/>
      <c r="G9" s="179"/>
      <c r="H9" s="83"/>
      <c r="I9" s="83"/>
      <c r="J9" s="103">
        <f>เอกสารแนบ1!J9</f>
        <v>0</v>
      </c>
      <c r="K9" s="118">
        <f t="shared" si="0"/>
        <v>0</v>
      </c>
      <c r="L9" s="119"/>
    </row>
    <row r="10" spans="1:12" ht="21.75" customHeight="1" thickBot="1" x14ac:dyDescent="0.3">
      <c r="A10" s="26">
        <v>7</v>
      </c>
      <c r="B10" s="244" t="s">
        <v>430</v>
      </c>
      <c r="C10" s="32"/>
      <c r="D10" s="179"/>
      <c r="E10" s="179"/>
      <c r="F10" s="179"/>
      <c r="G10" s="179"/>
      <c r="H10" s="32"/>
      <c r="I10" s="32"/>
      <c r="J10" s="103">
        <f>เอกสารแนบ1!J10</f>
        <v>0</v>
      </c>
      <c r="K10" s="118">
        <f t="shared" si="0"/>
        <v>0</v>
      </c>
      <c r="L10" s="119"/>
    </row>
    <row r="11" spans="1:12" ht="21.75" customHeight="1" thickBot="1" x14ac:dyDescent="0.3">
      <c r="A11" s="26">
        <v>8</v>
      </c>
      <c r="B11" s="244" t="s">
        <v>431</v>
      </c>
      <c r="C11" s="83"/>
      <c r="D11" s="83"/>
      <c r="E11" s="83"/>
      <c r="F11" s="179"/>
      <c r="G11" s="179"/>
      <c r="H11" s="83"/>
      <c r="I11" s="83"/>
      <c r="J11" s="103">
        <f>เอกสารแนบ1!J11</f>
        <v>0</v>
      </c>
      <c r="K11" s="118">
        <f t="shared" si="0"/>
        <v>0</v>
      </c>
      <c r="L11" s="119"/>
    </row>
    <row r="12" spans="1:12" ht="21.75" customHeight="1" thickBot="1" x14ac:dyDescent="0.3">
      <c r="A12" s="26">
        <v>9</v>
      </c>
      <c r="B12" s="244" t="s">
        <v>432</v>
      </c>
      <c r="C12" s="83"/>
      <c r="D12" s="179"/>
      <c r="E12" s="83"/>
      <c r="F12" s="179"/>
      <c r="G12" s="84"/>
      <c r="H12" s="83"/>
      <c r="I12" s="83"/>
      <c r="J12" s="103">
        <f>เอกสารแนบ1!J12</f>
        <v>0</v>
      </c>
      <c r="K12" s="118">
        <f>C12+D12+E12+F12+G12+H12+I12+J12</f>
        <v>0</v>
      </c>
      <c r="L12" s="119"/>
    </row>
    <row r="13" spans="1:12" ht="21.75" customHeight="1" thickBot="1" x14ac:dyDescent="0.3">
      <c r="A13" s="26">
        <v>10</v>
      </c>
      <c r="B13" s="244" t="s">
        <v>279</v>
      </c>
      <c r="C13" s="32"/>
      <c r="D13" s="32"/>
      <c r="E13" s="179"/>
      <c r="F13" s="179"/>
      <c r="G13" s="179"/>
      <c r="H13" s="32"/>
      <c r="I13" s="32"/>
      <c r="J13" s="103">
        <f>เอกสารแนบ1!J13</f>
        <v>0</v>
      </c>
      <c r="K13" s="118">
        <f>C13+D13+E13+F13+G13+H13+I13+J13</f>
        <v>0</v>
      </c>
      <c r="L13" s="119"/>
    </row>
    <row r="14" spans="1:12" ht="21.75" customHeight="1" thickBot="1" x14ac:dyDescent="0.3">
      <c r="A14" s="26">
        <v>11</v>
      </c>
      <c r="B14" s="244" t="s">
        <v>280</v>
      </c>
      <c r="C14" s="83"/>
      <c r="D14" s="83"/>
      <c r="E14" s="83"/>
      <c r="F14" s="179"/>
      <c r="G14" s="179"/>
      <c r="H14" s="83"/>
      <c r="I14" s="83"/>
      <c r="J14" s="103">
        <f>เอกสารแนบ1!J14</f>
        <v>0</v>
      </c>
      <c r="K14" s="118">
        <f t="shared" si="0"/>
        <v>0</v>
      </c>
      <c r="L14" s="119"/>
    </row>
    <row r="15" spans="1:12" ht="21.75" customHeight="1" thickBot="1" x14ac:dyDescent="0.3">
      <c r="A15" s="26">
        <v>12</v>
      </c>
      <c r="B15" s="244" t="s">
        <v>281</v>
      </c>
      <c r="C15" s="32"/>
      <c r="D15" s="32"/>
      <c r="E15" s="32"/>
      <c r="F15" s="179"/>
      <c r="G15" s="179"/>
      <c r="H15" s="32"/>
      <c r="I15" s="32"/>
      <c r="J15" s="103">
        <f>เอกสารแนบ1!J15</f>
        <v>0</v>
      </c>
      <c r="K15" s="118">
        <f t="shared" si="0"/>
        <v>0</v>
      </c>
      <c r="L15" s="119"/>
    </row>
    <row r="16" spans="1:12" ht="21.75" customHeight="1" thickBot="1" x14ac:dyDescent="0.3">
      <c r="A16" s="26">
        <v>13</v>
      </c>
      <c r="B16" s="244" t="s">
        <v>282</v>
      </c>
      <c r="C16" s="83"/>
      <c r="D16" s="179"/>
      <c r="E16" s="83"/>
      <c r="F16" s="179"/>
      <c r="G16" s="179"/>
      <c r="H16" s="83"/>
      <c r="I16" s="83"/>
      <c r="J16" s="103">
        <f>เอกสารแนบ1!J16</f>
        <v>0</v>
      </c>
      <c r="K16" s="118">
        <f t="shared" si="0"/>
        <v>0</v>
      </c>
      <c r="L16" s="119"/>
    </row>
    <row r="17" spans="1:23" ht="21.75" customHeight="1" thickBot="1" x14ac:dyDescent="0.45">
      <c r="A17" s="26">
        <v>14</v>
      </c>
      <c r="B17" s="244" t="s">
        <v>352</v>
      </c>
      <c r="C17" s="12"/>
      <c r="D17" s="179"/>
      <c r="E17" s="179"/>
      <c r="F17" s="179"/>
      <c r="G17" s="179"/>
      <c r="H17" s="179"/>
      <c r="I17" s="179"/>
      <c r="J17" s="103">
        <f>เอกสารแนบ1!J17</f>
        <v>0</v>
      </c>
      <c r="K17" s="118">
        <f>C17+D17+E17+F17+G17+H17+I17+J17</f>
        <v>0</v>
      </c>
      <c r="L17" s="119"/>
    </row>
    <row r="18" spans="1:23" s="98" customFormat="1" ht="21.75" customHeight="1" thickBot="1" x14ac:dyDescent="0.3">
      <c r="A18" s="461" t="s">
        <v>0</v>
      </c>
      <c r="B18" s="462"/>
      <c r="C18" s="120">
        <f t="shared" ref="C18:K18" si="1">SUM(C4:C17)</f>
        <v>0</v>
      </c>
      <c r="D18" s="121">
        <f t="shared" si="1"/>
        <v>0</v>
      </c>
      <c r="E18" s="121">
        <f t="shared" si="1"/>
        <v>0</v>
      </c>
      <c r="F18" s="121">
        <f t="shared" si="1"/>
        <v>0</v>
      </c>
      <c r="G18" s="171">
        <f t="shared" si="1"/>
        <v>0</v>
      </c>
      <c r="H18" s="121">
        <f t="shared" si="1"/>
        <v>0</v>
      </c>
      <c r="I18" s="121">
        <f t="shared" si="1"/>
        <v>0</v>
      </c>
      <c r="J18" s="121">
        <f t="shared" si="1"/>
        <v>0</v>
      </c>
      <c r="K18" s="123">
        <f t="shared" si="1"/>
        <v>0</v>
      </c>
      <c r="L18" s="101"/>
      <c r="W18" s="292"/>
    </row>
    <row r="19" spans="1:23" x14ac:dyDescent="0.25">
      <c r="A19" s="465" t="s">
        <v>358</v>
      </c>
      <c r="B19" s="465"/>
      <c r="C19" s="465"/>
      <c r="D19" s="465"/>
      <c r="E19" s="465"/>
      <c r="F19" s="465"/>
      <c r="G19" s="465"/>
      <c r="H19" s="465"/>
      <c r="I19" s="465"/>
      <c r="J19" s="465"/>
      <c r="K19" s="465"/>
    </row>
    <row r="20" spans="1:23" x14ac:dyDescent="0.25">
      <c r="A20" s="465" t="s">
        <v>359</v>
      </c>
      <c r="B20" s="465"/>
      <c r="C20" s="465"/>
      <c r="D20" s="465"/>
      <c r="E20" s="465"/>
      <c r="F20" s="465"/>
      <c r="G20" s="465"/>
      <c r="H20" s="465"/>
      <c r="I20" s="465"/>
      <c r="J20" s="465"/>
      <c r="K20" s="465"/>
    </row>
    <row r="21" spans="1:23" x14ac:dyDescent="0.25">
      <c r="K21" s="124"/>
    </row>
  </sheetData>
  <mergeCells count="15">
    <mergeCell ref="A20:K20"/>
    <mergeCell ref="I2:I3"/>
    <mergeCell ref="C2:C3"/>
    <mergeCell ref="D2:D3"/>
    <mergeCell ref="G2:G3"/>
    <mergeCell ref="A19:K19"/>
    <mergeCell ref="L1:L3"/>
    <mergeCell ref="A18:B18"/>
    <mergeCell ref="A2:A3"/>
    <mergeCell ref="B2:B3"/>
    <mergeCell ref="E2:E3"/>
    <mergeCell ref="F2:F3"/>
    <mergeCell ref="H2:H3"/>
    <mergeCell ref="J2:J3"/>
    <mergeCell ref="K2:K3"/>
  </mergeCells>
  <phoneticPr fontId="2" type="noConversion"/>
  <pageMargins left="0.59055118110236227" right="0.19685039370078741" top="0.98425196850393704" bottom="0.19685039370078741" header="0.39370078740157483" footer="0.39370078740157483"/>
  <pageSetup paperSize="9" scale="80" orientation="landscape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1"/>
  <sheetViews>
    <sheetView zoomScale="110" zoomScaleNormal="110" workbookViewId="0">
      <selection activeCell="D5" sqref="D5"/>
    </sheetView>
  </sheetViews>
  <sheetFormatPr defaultColWidth="9.109375" defaultRowHeight="21" x14ac:dyDescent="0.4"/>
  <cols>
    <col min="1" max="1" width="5.88671875" style="13" customWidth="1"/>
    <col min="2" max="2" width="24.77734375" style="13" customWidth="1"/>
    <col min="3" max="9" width="17.44140625" style="13" customWidth="1"/>
    <col min="10" max="10" width="17.33203125" style="4" customWidth="1"/>
    <col min="11" max="16384" width="9.109375" style="13"/>
  </cols>
  <sheetData>
    <row r="1" spans="1:13" ht="27.75" customHeight="1" thickBot="1" x14ac:dyDescent="0.45">
      <c r="A1" s="472" t="s">
        <v>223</v>
      </c>
      <c r="B1" s="472"/>
      <c r="D1" s="471" t="s">
        <v>224</v>
      </c>
      <c r="E1" s="471"/>
      <c r="F1" s="471"/>
      <c r="J1" s="60" t="s">
        <v>212</v>
      </c>
    </row>
    <row r="2" spans="1:13" ht="30.75" customHeight="1" thickBot="1" x14ac:dyDescent="0.45">
      <c r="A2" s="463" t="s">
        <v>12</v>
      </c>
      <c r="B2" s="463" t="s">
        <v>6</v>
      </c>
      <c r="C2" s="468" t="s">
        <v>228</v>
      </c>
      <c r="D2" s="469"/>
      <c r="E2" s="469"/>
      <c r="F2" s="469"/>
      <c r="G2" s="469"/>
      <c r="H2" s="469"/>
      <c r="I2" s="470"/>
      <c r="J2" s="463" t="s">
        <v>446</v>
      </c>
    </row>
    <row r="3" spans="1:13" ht="67.5" customHeight="1" thickBot="1" x14ac:dyDescent="0.45">
      <c r="A3" s="464"/>
      <c r="B3" s="464"/>
      <c r="C3" s="404" t="s">
        <v>439</v>
      </c>
      <c r="D3" s="404" t="s">
        <v>440</v>
      </c>
      <c r="E3" s="404" t="s">
        <v>441</v>
      </c>
      <c r="F3" s="404" t="s">
        <v>442</v>
      </c>
      <c r="G3" s="404" t="s">
        <v>443</v>
      </c>
      <c r="H3" s="404" t="s">
        <v>444</v>
      </c>
      <c r="I3" s="404" t="s">
        <v>445</v>
      </c>
      <c r="J3" s="464"/>
    </row>
    <row r="4" spans="1:13" ht="21.75" customHeight="1" thickBot="1" x14ac:dyDescent="0.45">
      <c r="A4" s="26">
        <v>1</v>
      </c>
      <c r="B4" s="244" t="s">
        <v>273</v>
      </c>
      <c r="C4" s="151"/>
      <c r="D4" s="151"/>
      <c r="E4" s="151"/>
      <c r="F4" s="151"/>
      <c r="G4" s="151"/>
      <c r="H4" s="151"/>
      <c r="I4" s="151"/>
      <c r="J4" s="154">
        <f t="shared" ref="J4:J17" si="0">SUM(C4:I4)</f>
        <v>0</v>
      </c>
    </row>
    <row r="5" spans="1:13" ht="21.75" customHeight="1" thickBot="1" x14ac:dyDescent="0.45">
      <c r="A5" s="26">
        <v>2</v>
      </c>
      <c r="B5" s="244" t="s">
        <v>274</v>
      </c>
      <c r="C5" s="151"/>
      <c r="D5" s="151"/>
      <c r="E5" s="151"/>
      <c r="F5" s="151"/>
      <c r="G5" s="151"/>
      <c r="H5" s="151"/>
      <c r="I5" s="151"/>
      <c r="J5" s="154">
        <f t="shared" si="0"/>
        <v>0</v>
      </c>
    </row>
    <row r="6" spans="1:13" ht="21.75" customHeight="1" thickBot="1" x14ac:dyDescent="0.45">
      <c r="A6" s="26">
        <v>3</v>
      </c>
      <c r="B6" s="244" t="s">
        <v>275</v>
      </c>
      <c r="C6" s="151"/>
      <c r="D6" s="151"/>
      <c r="E6" s="151"/>
      <c r="F6" s="151"/>
      <c r="G6" s="151"/>
      <c r="H6" s="151"/>
      <c r="I6" s="151"/>
      <c r="J6" s="154">
        <f t="shared" si="0"/>
        <v>0</v>
      </c>
    </row>
    <row r="7" spans="1:13" ht="21.75" customHeight="1" thickBot="1" x14ac:dyDescent="0.45">
      <c r="A7" s="26">
        <v>4</v>
      </c>
      <c r="B7" s="244" t="s">
        <v>276</v>
      </c>
      <c r="C7" s="151"/>
      <c r="D7" s="151"/>
      <c r="E7" s="151"/>
      <c r="F7" s="151"/>
      <c r="G7" s="151"/>
      <c r="H7" s="151"/>
      <c r="I7" s="151"/>
      <c r="J7" s="154">
        <f t="shared" si="0"/>
        <v>0</v>
      </c>
    </row>
    <row r="8" spans="1:13" ht="21.75" customHeight="1" thickBot="1" x14ac:dyDescent="0.45">
      <c r="A8" s="26">
        <v>5</v>
      </c>
      <c r="B8" s="244" t="s">
        <v>277</v>
      </c>
      <c r="C8" s="151"/>
      <c r="D8" s="151"/>
      <c r="E8" s="151"/>
      <c r="F8" s="151"/>
      <c r="G8" s="151"/>
      <c r="H8" s="151"/>
      <c r="I8" s="151"/>
      <c r="J8" s="154">
        <f t="shared" si="0"/>
        <v>0</v>
      </c>
    </row>
    <row r="9" spans="1:13" ht="21.75" customHeight="1" thickBot="1" x14ac:dyDescent="0.45">
      <c r="A9" s="26">
        <v>6</v>
      </c>
      <c r="B9" s="244" t="s">
        <v>278</v>
      </c>
      <c r="C9" s="151"/>
      <c r="D9" s="151"/>
      <c r="E9" s="151"/>
      <c r="F9" s="151"/>
      <c r="G9" s="151"/>
      <c r="H9" s="151"/>
      <c r="I9" s="151"/>
      <c r="J9" s="154">
        <f t="shared" si="0"/>
        <v>0</v>
      </c>
    </row>
    <row r="10" spans="1:13" ht="21.75" customHeight="1" thickBot="1" x14ac:dyDescent="0.45">
      <c r="A10" s="26">
        <v>7</v>
      </c>
      <c r="B10" s="244" t="s">
        <v>430</v>
      </c>
      <c r="C10" s="151"/>
      <c r="D10" s="151"/>
      <c r="E10" s="151"/>
      <c r="F10" s="151"/>
      <c r="G10" s="151"/>
      <c r="H10" s="151"/>
      <c r="I10" s="151"/>
      <c r="J10" s="154">
        <f t="shared" si="0"/>
        <v>0</v>
      </c>
    </row>
    <row r="11" spans="1:13" ht="21.75" customHeight="1" thickBot="1" x14ac:dyDescent="0.45">
      <c r="A11" s="26">
        <v>8</v>
      </c>
      <c r="B11" s="244" t="s">
        <v>431</v>
      </c>
      <c r="C11" s="151"/>
      <c r="D11" s="151"/>
      <c r="E11" s="151"/>
      <c r="F11" s="151"/>
      <c r="G11" s="151"/>
      <c r="H11" s="151"/>
      <c r="I11" s="151"/>
      <c r="J11" s="154">
        <f t="shared" si="0"/>
        <v>0</v>
      </c>
    </row>
    <row r="12" spans="1:13" ht="21.75" customHeight="1" thickBot="1" x14ac:dyDescent="0.45">
      <c r="A12" s="26">
        <v>9</v>
      </c>
      <c r="B12" s="244" t="s">
        <v>432</v>
      </c>
      <c r="C12" s="151"/>
      <c r="D12" s="151"/>
      <c r="E12" s="151"/>
      <c r="F12" s="151"/>
      <c r="G12" s="151"/>
      <c r="H12" s="151"/>
      <c r="I12" s="151"/>
      <c r="J12" s="154">
        <f t="shared" si="0"/>
        <v>0</v>
      </c>
    </row>
    <row r="13" spans="1:13" ht="21.75" customHeight="1" thickBot="1" x14ac:dyDescent="0.45">
      <c r="A13" s="26">
        <v>10</v>
      </c>
      <c r="B13" s="244" t="s">
        <v>279</v>
      </c>
      <c r="C13" s="151"/>
      <c r="D13" s="151"/>
      <c r="E13" s="151"/>
      <c r="F13" s="151"/>
      <c r="G13" s="151"/>
      <c r="H13" s="151"/>
      <c r="I13" s="151"/>
      <c r="J13" s="154">
        <f t="shared" si="0"/>
        <v>0</v>
      </c>
    </row>
    <row r="14" spans="1:13" ht="21.75" customHeight="1" thickBot="1" x14ac:dyDescent="0.45">
      <c r="A14" s="26">
        <v>11</v>
      </c>
      <c r="B14" s="244" t="s">
        <v>280</v>
      </c>
      <c r="C14" s="151"/>
      <c r="D14" s="151"/>
      <c r="E14" s="151"/>
      <c r="F14" s="151"/>
      <c r="G14" s="151"/>
      <c r="H14" s="151"/>
      <c r="I14" s="151"/>
      <c r="J14" s="154">
        <f t="shared" si="0"/>
        <v>0</v>
      </c>
    </row>
    <row r="15" spans="1:13" ht="21.75" customHeight="1" thickBot="1" x14ac:dyDescent="0.45">
      <c r="A15" s="26">
        <v>12</v>
      </c>
      <c r="B15" s="244" t="s">
        <v>281</v>
      </c>
      <c r="C15" s="151"/>
      <c r="D15" s="151"/>
      <c r="E15" s="151"/>
      <c r="F15" s="151"/>
      <c r="G15" s="151"/>
      <c r="H15" s="151"/>
      <c r="I15" s="151"/>
      <c r="J15" s="154">
        <f t="shared" si="0"/>
        <v>0</v>
      </c>
      <c r="M15" s="13" t="s">
        <v>350</v>
      </c>
    </row>
    <row r="16" spans="1:13" ht="21.75" customHeight="1" thickBot="1" x14ac:dyDescent="0.45">
      <c r="A16" s="26">
        <v>13</v>
      </c>
      <c r="B16" s="244" t="s">
        <v>282</v>
      </c>
      <c r="C16" s="151"/>
      <c r="D16" s="151"/>
      <c r="E16" s="151"/>
      <c r="F16" s="151"/>
      <c r="G16" s="151"/>
      <c r="H16" s="151"/>
      <c r="I16" s="151"/>
      <c r="J16" s="154">
        <f t="shared" si="0"/>
        <v>0</v>
      </c>
    </row>
    <row r="17" spans="1:10" ht="21.75" customHeight="1" thickBot="1" x14ac:dyDescent="0.45">
      <c r="A17" s="26">
        <v>14</v>
      </c>
      <c r="B17" s="244" t="s">
        <v>352</v>
      </c>
      <c r="C17" s="30"/>
      <c r="D17" s="151"/>
      <c r="E17" s="151"/>
      <c r="F17" s="151"/>
      <c r="G17" s="152"/>
      <c r="H17" s="148"/>
      <c r="I17" s="148"/>
      <c r="J17" s="36">
        <f t="shared" si="0"/>
        <v>0</v>
      </c>
    </row>
    <row r="18" spans="1:10" s="4" customFormat="1" ht="22.5" customHeight="1" thickBot="1" x14ac:dyDescent="0.45">
      <c r="A18" s="466" t="s">
        <v>0</v>
      </c>
      <c r="B18" s="467"/>
      <c r="C18" s="34">
        <f>SUM(C4:C17)</f>
        <v>0</v>
      </c>
      <c r="D18" s="151">
        <v>0</v>
      </c>
      <c r="E18" s="153">
        <f>SUM(E4:E17)</f>
        <v>0</v>
      </c>
      <c r="F18" s="153">
        <f>SUM(F4:F17)</f>
        <v>0</v>
      </c>
      <c r="G18" s="153">
        <f>SUM(G4:G17)</f>
        <v>0</v>
      </c>
      <c r="H18" s="153"/>
      <c r="I18" s="153">
        <f>SUM(I4:I17)</f>
        <v>0</v>
      </c>
      <c r="J18" s="34">
        <f>SUM(J4:J17)</f>
        <v>0</v>
      </c>
    </row>
    <row r="19" spans="1:10" ht="12.75" customHeight="1" x14ac:dyDescent="0.4"/>
    <row r="20" spans="1:10" x14ac:dyDescent="0.4">
      <c r="B20" s="64"/>
    </row>
    <row r="21" spans="1:10" x14ac:dyDescent="0.4">
      <c r="J21" s="37"/>
    </row>
  </sheetData>
  <mergeCells count="7">
    <mergeCell ref="J2:J3"/>
    <mergeCell ref="A18:B18"/>
    <mergeCell ref="C2:I2"/>
    <mergeCell ref="D1:F1"/>
    <mergeCell ref="A1:B1"/>
    <mergeCell ref="A2:A3"/>
    <mergeCell ref="B2:B3"/>
  </mergeCells>
  <pageMargins left="0.39370078740157483" right="0.19685039370078741" top="0.59055118110236227" bottom="0.19685039370078741" header="0.39370078740157483" footer="0.39370078740157483"/>
  <pageSetup paperSize="9" scale="85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0"/>
  <dimension ref="A1:K22"/>
  <sheetViews>
    <sheetView zoomScale="80" zoomScaleNormal="80" workbookViewId="0">
      <pane ySplit="5" topLeftCell="A6" activePane="bottomLeft" state="frozen"/>
      <selection pane="bottomLeft" activeCell="E7" sqref="E7"/>
    </sheetView>
  </sheetViews>
  <sheetFormatPr defaultColWidth="9.109375" defaultRowHeight="13.8" x14ac:dyDescent="0.3"/>
  <cols>
    <col min="1" max="1" width="5.44140625" style="1" customWidth="1"/>
    <col min="2" max="2" width="34" style="1" customWidth="1"/>
    <col min="3" max="3" width="19.6640625" style="1" customWidth="1"/>
    <col min="4" max="4" width="17.88671875" style="1" customWidth="1"/>
    <col min="5" max="5" width="10.44140625" style="1" customWidth="1"/>
    <col min="6" max="6" width="18.44140625" style="1" customWidth="1"/>
    <col min="7" max="7" width="10.6640625" style="1" customWidth="1"/>
    <col min="8" max="8" width="21.109375" style="65" customWidth="1"/>
    <col min="9" max="9" width="28.88671875" style="1" customWidth="1"/>
    <col min="10" max="10" width="9.109375" style="1"/>
    <col min="11" max="11" width="13.33203125" style="1" customWidth="1"/>
    <col min="12" max="16384" width="9.109375" style="1"/>
  </cols>
  <sheetData>
    <row r="1" spans="1:11" ht="22.5" customHeight="1" thickBot="1" x14ac:dyDescent="0.75">
      <c r="A1" s="257" t="s">
        <v>211</v>
      </c>
      <c r="B1" s="257"/>
      <c r="C1" s="258"/>
      <c r="D1" s="259"/>
      <c r="E1" s="259"/>
      <c r="F1" s="259"/>
      <c r="G1" s="259"/>
      <c r="H1" s="260"/>
      <c r="I1" s="261" t="s">
        <v>182</v>
      </c>
    </row>
    <row r="2" spans="1:11" ht="21.6" thickBot="1" x14ac:dyDescent="0.65">
      <c r="A2" s="480" t="s">
        <v>10</v>
      </c>
      <c r="B2" s="480" t="s">
        <v>6</v>
      </c>
      <c r="C2" s="262">
        <v>1</v>
      </c>
      <c r="D2" s="481">
        <v>2</v>
      </c>
      <c r="E2" s="482"/>
      <c r="F2" s="481">
        <v>3</v>
      </c>
      <c r="G2" s="482"/>
      <c r="H2" s="263">
        <v>4</v>
      </c>
      <c r="I2" s="475" t="s">
        <v>5</v>
      </c>
    </row>
    <row r="3" spans="1:11" ht="21.6" thickBot="1" x14ac:dyDescent="0.65">
      <c r="A3" s="480"/>
      <c r="B3" s="480"/>
      <c r="C3" s="264" t="s">
        <v>7</v>
      </c>
      <c r="D3" s="476" t="s">
        <v>9</v>
      </c>
      <c r="E3" s="477"/>
      <c r="F3" s="476" t="s">
        <v>7</v>
      </c>
      <c r="G3" s="477"/>
      <c r="H3" s="264" t="s">
        <v>128</v>
      </c>
      <c r="I3" s="475"/>
    </row>
    <row r="4" spans="1:11" ht="21.6" thickBot="1" x14ac:dyDescent="0.65">
      <c r="A4" s="480"/>
      <c r="B4" s="480"/>
      <c r="C4" s="264" t="s">
        <v>389</v>
      </c>
      <c r="D4" s="478" t="s">
        <v>390</v>
      </c>
      <c r="E4" s="479"/>
      <c r="F4" s="478" t="s">
        <v>8</v>
      </c>
      <c r="G4" s="479"/>
      <c r="H4" s="265" t="s">
        <v>106</v>
      </c>
      <c r="I4" s="475"/>
    </row>
    <row r="5" spans="1:11" ht="21.6" thickBot="1" x14ac:dyDescent="0.65">
      <c r="A5" s="480"/>
      <c r="B5" s="480"/>
      <c r="C5" s="266" t="s">
        <v>4</v>
      </c>
      <c r="D5" s="267" t="s">
        <v>129</v>
      </c>
      <c r="E5" s="267" t="s">
        <v>3</v>
      </c>
      <c r="F5" s="267" t="s">
        <v>43</v>
      </c>
      <c r="G5" s="267" t="s">
        <v>3</v>
      </c>
      <c r="H5" s="268"/>
      <c r="I5" s="475"/>
    </row>
    <row r="6" spans="1:11" ht="21.75" customHeight="1" thickBot="1" x14ac:dyDescent="0.6">
      <c r="A6" s="243">
        <v>1</v>
      </c>
      <c r="B6" s="244" t="s">
        <v>273</v>
      </c>
      <c r="C6" s="269">
        <f>'ประมาณการรายได้(1)'!K4</f>
        <v>0</v>
      </c>
      <c r="D6" s="269">
        <f>'งบดำเนินงาน (10)#'!H4+'งบบุคลากร (13)#'!F4+'งบบริหารสินทรัพย(14)#'!O5+'งบบริหารสินทรัพย(14)#'!P5+'งบลงทุน (15)#'!K5</f>
        <v>0</v>
      </c>
      <c r="E6" s="270" t="e">
        <f t="shared" ref="E6:E20" si="0">D6*100/C6</f>
        <v>#DIV/0!</v>
      </c>
      <c r="F6" s="269">
        <f>C6*10/100</f>
        <v>0</v>
      </c>
      <c r="G6" s="270" t="e">
        <f>F6*100/C6</f>
        <v>#DIV/0!</v>
      </c>
      <c r="H6" s="271">
        <f>C6-(D6+F6)</f>
        <v>0</v>
      </c>
      <c r="I6" s="272"/>
      <c r="K6" s="14"/>
    </row>
    <row r="7" spans="1:11" ht="21.75" customHeight="1" thickBot="1" x14ac:dyDescent="0.6">
      <c r="A7" s="243">
        <v>2</v>
      </c>
      <c r="B7" s="244" t="s">
        <v>274</v>
      </c>
      <c r="C7" s="269">
        <f>'ประมาณการรายได้(1)'!K5</f>
        <v>0</v>
      </c>
      <c r="D7" s="269">
        <f>'งบดำเนินงาน (10)#'!H5+'งบบุคลากร (13)#'!F5+'งบบริหารสินทรัพย(14)#'!O6+'งบบริหารสินทรัพย(14)#'!P6+'งบลงทุน (15)#'!K6</f>
        <v>0</v>
      </c>
      <c r="E7" s="270" t="e">
        <f t="shared" si="0"/>
        <v>#DIV/0!</v>
      </c>
      <c r="F7" s="269">
        <f t="shared" ref="F7:F18" si="1">C7*10/100</f>
        <v>0</v>
      </c>
      <c r="G7" s="270" t="e">
        <f t="shared" ref="G7:G20" si="2">F7*100/C7</f>
        <v>#DIV/0!</v>
      </c>
      <c r="H7" s="271">
        <f t="shared" ref="H7:H19" si="3">C7-(D7+F7)</f>
        <v>0</v>
      </c>
      <c r="I7" s="272"/>
      <c r="K7" s="14"/>
    </row>
    <row r="8" spans="1:11" ht="21.75" customHeight="1" thickBot="1" x14ac:dyDescent="0.6">
      <c r="A8" s="243">
        <v>3</v>
      </c>
      <c r="B8" s="244" t="s">
        <v>275</v>
      </c>
      <c r="C8" s="269">
        <f>'ประมาณการรายได้(1)'!K6</f>
        <v>0</v>
      </c>
      <c r="D8" s="269">
        <f>'งบดำเนินงาน (10)#'!H6+'งบบุคลากร (13)#'!F6+'งบบริหารสินทรัพย(14)#'!O7+'งบบริหารสินทรัพย(14)#'!P7+'งบลงทุน (15)#'!K7</f>
        <v>0</v>
      </c>
      <c r="E8" s="270" t="e">
        <f>D8*100/C8</f>
        <v>#DIV/0!</v>
      </c>
      <c r="F8" s="269">
        <f t="shared" si="1"/>
        <v>0</v>
      </c>
      <c r="G8" s="270" t="e">
        <f t="shared" si="2"/>
        <v>#DIV/0!</v>
      </c>
      <c r="H8" s="271">
        <f t="shared" si="3"/>
        <v>0</v>
      </c>
      <c r="I8" s="272"/>
      <c r="K8" s="14"/>
    </row>
    <row r="9" spans="1:11" ht="21.75" customHeight="1" thickBot="1" x14ac:dyDescent="0.6">
      <c r="A9" s="243">
        <v>4</v>
      </c>
      <c r="B9" s="244" t="s">
        <v>276</v>
      </c>
      <c r="C9" s="269">
        <f>'ประมาณการรายได้(1)'!K7</f>
        <v>0</v>
      </c>
      <c r="D9" s="269">
        <f>'งบดำเนินงาน (10)#'!H7+'งบบุคลากร (13)#'!F7+'งบบริหารสินทรัพย(14)#'!O8+'งบบริหารสินทรัพย(14)#'!P8+'งบลงทุน (15)#'!K8</f>
        <v>0</v>
      </c>
      <c r="E9" s="270" t="e">
        <f t="shared" si="0"/>
        <v>#DIV/0!</v>
      </c>
      <c r="F9" s="269">
        <f t="shared" si="1"/>
        <v>0</v>
      </c>
      <c r="G9" s="270" t="e">
        <f t="shared" si="2"/>
        <v>#DIV/0!</v>
      </c>
      <c r="H9" s="271">
        <f t="shared" si="3"/>
        <v>0</v>
      </c>
      <c r="I9" s="272"/>
      <c r="K9" s="14"/>
    </row>
    <row r="10" spans="1:11" ht="21.75" customHeight="1" thickBot="1" x14ac:dyDescent="0.6">
      <c r="A10" s="243">
        <v>5</v>
      </c>
      <c r="B10" s="244" t="s">
        <v>277</v>
      </c>
      <c r="C10" s="269">
        <f>'ประมาณการรายได้(1)'!K8</f>
        <v>0</v>
      </c>
      <c r="D10" s="269">
        <f>'งบดำเนินงาน (10)#'!H8+'งบบุคลากร (13)#'!F8+'งบบริหารสินทรัพย(14)#'!O9+'งบบริหารสินทรัพย(14)#'!P9+'งบลงทุน (15)#'!K9</f>
        <v>0</v>
      </c>
      <c r="E10" s="270" t="e">
        <f t="shared" si="0"/>
        <v>#DIV/0!</v>
      </c>
      <c r="F10" s="269">
        <f t="shared" si="1"/>
        <v>0</v>
      </c>
      <c r="G10" s="270" t="e">
        <f t="shared" si="2"/>
        <v>#DIV/0!</v>
      </c>
      <c r="H10" s="271">
        <f t="shared" si="3"/>
        <v>0</v>
      </c>
      <c r="I10" s="272"/>
      <c r="K10" s="14"/>
    </row>
    <row r="11" spans="1:11" ht="21.75" customHeight="1" thickBot="1" x14ac:dyDescent="0.6">
      <c r="A11" s="243">
        <v>6</v>
      </c>
      <c r="B11" s="244" t="s">
        <v>278</v>
      </c>
      <c r="C11" s="269">
        <f>'ประมาณการรายได้(1)'!K9</f>
        <v>0</v>
      </c>
      <c r="D11" s="269">
        <f>'งบดำเนินงาน (10)#'!H9+'งบบุคลากร (13)#'!F9+'งบบริหารสินทรัพย(14)#'!O10+'งบบริหารสินทรัพย(14)#'!P10+'งบลงทุน (15)#'!K10</f>
        <v>0</v>
      </c>
      <c r="E11" s="270" t="e">
        <f t="shared" si="0"/>
        <v>#DIV/0!</v>
      </c>
      <c r="F11" s="269">
        <f t="shared" si="1"/>
        <v>0</v>
      </c>
      <c r="G11" s="270" t="e">
        <f t="shared" si="2"/>
        <v>#DIV/0!</v>
      </c>
      <c r="H11" s="271">
        <f t="shared" si="3"/>
        <v>0</v>
      </c>
      <c r="I11" s="272"/>
      <c r="K11" s="14"/>
    </row>
    <row r="12" spans="1:11" ht="21.75" customHeight="1" thickBot="1" x14ac:dyDescent="0.6">
      <c r="A12" s="243">
        <v>7</v>
      </c>
      <c r="B12" s="244" t="s">
        <v>430</v>
      </c>
      <c r="C12" s="269">
        <f>'ประมาณการรายได้(1)'!K10</f>
        <v>0</v>
      </c>
      <c r="D12" s="269">
        <f>'งบดำเนินงาน (10)#'!H10+'งบบุคลากร (13)#'!F10+'งบบริหารสินทรัพย(14)#'!O11+'งบบริหารสินทรัพย(14)#'!P11+'งบลงทุน (15)#'!K11</f>
        <v>0</v>
      </c>
      <c r="E12" s="270" t="e">
        <f t="shared" si="0"/>
        <v>#DIV/0!</v>
      </c>
      <c r="F12" s="269">
        <f t="shared" si="1"/>
        <v>0</v>
      </c>
      <c r="G12" s="270" t="e">
        <f t="shared" si="2"/>
        <v>#DIV/0!</v>
      </c>
      <c r="H12" s="271">
        <f t="shared" si="3"/>
        <v>0</v>
      </c>
      <c r="I12" s="272"/>
      <c r="K12" s="14"/>
    </row>
    <row r="13" spans="1:11" ht="21.75" customHeight="1" thickBot="1" x14ac:dyDescent="0.6">
      <c r="A13" s="243">
        <v>8</v>
      </c>
      <c r="B13" s="244" t="s">
        <v>431</v>
      </c>
      <c r="C13" s="269">
        <f>'ประมาณการรายได้(1)'!K11</f>
        <v>0</v>
      </c>
      <c r="D13" s="269">
        <f>'งบดำเนินงาน (10)#'!H11+'งบบุคลากร (13)#'!F11+'งบบริหารสินทรัพย(14)#'!O12+'งบบริหารสินทรัพย(14)#'!P12+'งบลงทุน (15)#'!K12</f>
        <v>0</v>
      </c>
      <c r="E13" s="270" t="e">
        <f t="shared" si="0"/>
        <v>#DIV/0!</v>
      </c>
      <c r="F13" s="269">
        <f t="shared" si="1"/>
        <v>0</v>
      </c>
      <c r="G13" s="270" t="e">
        <f t="shared" si="2"/>
        <v>#DIV/0!</v>
      </c>
      <c r="H13" s="271">
        <f t="shared" si="3"/>
        <v>0</v>
      </c>
      <c r="I13" s="272"/>
      <c r="K13" s="14"/>
    </row>
    <row r="14" spans="1:11" ht="21.75" customHeight="1" thickBot="1" x14ac:dyDescent="0.6">
      <c r="A14" s="243">
        <v>9</v>
      </c>
      <c r="B14" s="244" t="s">
        <v>432</v>
      </c>
      <c r="C14" s="269">
        <f>'ประมาณการรายได้(1)'!K12</f>
        <v>0</v>
      </c>
      <c r="D14" s="269">
        <f>'งบดำเนินงาน (10)#'!H12+'งบบุคลากร (13)#'!F12+'งบบริหารสินทรัพย(14)#'!O13+'งบบริหารสินทรัพย(14)#'!P13+'งบลงทุน (15)#'!K13</f>
        <v>0</v>
      </c>
      <c r="E14" s="270" t="e">
        <f t="shared" si="0"/>
        <v>#DIV/0!</v>
      </c>
      <c r="F14" s="269">
        <f t="shared" si="1"/>
        <v>0</v>
      </c>
      <c r="G14" s="270" t="e">
        <f t="shared" si="2"/>
        <v>#DIV/0!</v>
      </c>
      <c r="H14" s="271">
        <f t="shared" si="3"/>
        <v>0</v>
      </c>
      <c r="I14" s="272"/>
      <c r="K14" s="14"/>
    </row>
    <row r="15" spans="1:11" ht="21.75" customHeight="1" thickBot="1" x14ac:dyDescent="0.6">
      <c r="A15" s="243">
        <v>10</v>
      </c>
      <c r="B15" s="244" t="s">
        <v>279</v>
      </c>
      <c r="C15" s="269">
        <f>'ประมาณการรายได้(1)'!K13</f>
        <v>0</v>
      </c>
      <c r="D15" s="269">
        <f>'งบดำเนินงาน (10)#'!H13+'งบบุคลากร (13)#'!F13+'งบบริหารสินทรัพย(14)#'!O14+'งบบริหารสินทรัพย(14)#'!P14+'งบลงทุน (15)#'!K14</f>
        <v>0</v>
      </c>
      <c r="E15" s="270" t="e">
        <f t="shared" si="0"/>
        <v>#DIV/0!</v>
      </c>
      <c r="F15" s="269">
        <f t="shared" si="1"/>
        <v>0</v>
      </c>
      <c r="G15" s="270" t="e">
        <f t="shared" si="2"/>
        <v>#DIV/0!</v>
      </c>
      <c r="H15" s="271">
        <f t="shared" si="3"/>
        <v>0</v>
      </c>
      <c r="I15" s="272"/>
      <c r="K15" s="14"/>
    </row>
    <row r="16" spans="1:11" ht="21.75" customHeight="1" thickBot="1" x14ac:dyDescent="0.6">
      <c r="A16" s="243">
        <v>11</v>
      </c>
      <c r="B16" s="244" t="s">
        <v>280</v>
      </c>
      <c r="C16" s="269">
        <f>'ประมาณการรายได้(1)'!K14</f>
        <v>0</v>
      </c>
      <c r="D16" s="269">
        <f>'งบดำเนินงาน (10)#'!H14+'งบบุคลากร (13)#'!F14+'งบบริหารสินทรัพย(14)#'!O15+'งบบริหารสินทรัพย(14)#'!P15+'งบลงทุน (15)#'!K15</f>
        <v>0</v>
      </c>
      <c r="E16" s="270" t="e">
        <f t="shared" si="0"/>
        <v>#DIV/0!</v>
      </c>
      <c r="F16" s="269">
        <f t="shared" si="1"/>
        <v>0</v>
      </c>
      <c r="G16" s="270" t="e">
        <f t="shared" si="2"/>
        <v>#DIV/0!</v>
      </c>
      <c r="H16" s="271">
        <f t="shared" si="3"/>
        <v>0</v>
      </c>
      <c r="I16" s="272"/>
      <c r="K16" s="14"/>
    </row>
    <row r="17" spans="1:11" ht="21.75" customHeight="1" thickBot="1" x14ac:dyDescent="0.6">
      <c r="A17" s="243">
        <v>12</v>
      </c>
      <c r="B17" s="244" t="s">
        <v>281</v>
      </c>
      <c r="C17" s="269">
        <f>'ประมาณการรายได้(1)'!K15</f>
        <v>0</v>
      </c>
      <c r="D17" s="269">
        <f>'งบดำเนินงาน (10)#'!H15+'งบบุคลากร (13)#'!F15+'งบบริหารสินทรัพย(14)#'!O16+'งบบริหารสินทรัพย(14)#'!P16+'งบลงทุน (15)#'!K16</f>
        <v>0</v>
      </c>
      <c r="E17" s="270" t="e">
        <f t="shared" si="0"/>
        <v>#DIV/0!</v>
      </c>
      <c r="F17" s="269">
        <f t="shared" si="1"/>
        <v>0</v>
      </c>
      <c r="G17" s="270" t="e">
        <f t="shared" si="2"/>
        <v>#DIV/0!</v>
      </c>
      <c r="H17" s="271">
        <f>C17-(D17+F17)</f>
        <v>0</v>
      </c>
      <c r="I17" s="272"/>
      <c r="K17" s="14"/>
    </row>
    <row r="18" spans="1:11" ht="21.75" customHeight="1" thickBot="1" x14ac:dyDescent="0.6">
      <c r="A18" s="243">
        <v>13</v>
      </c>
      <c r="B18" s="244" t="s">
        <v>282</v>
      </c>
      <c r="C18" s="269">
        <f>'ประมาณการรายได้(1)'!K16</f>
        <v>0</v>
      </c>
      <c r="D18" s="269">
        <f>'งบดำเนินงาน (10)#'!H16+'งบบุคลากร (13)#'!F16+'งบบริหารสินทรัพย(14)#'!O17+'งบบริหารสินทรัพย(14)#'!P17+'งบลงทุน (15)#'!K17</f>
        <v>0</v>
      </c>
      <c r="E18" s="270" t="e">
        <f t="shared" si="0"/>
        <v>#DIV/0!</v>
      </c>
      <c r="F18" s="269">
        <f t="shared" si="1"/>
        <v>0</v>
      </c>
      <c r="G18" s="270" t="e">
        <f t="shared" si="2"/>
        <v>#DIV/0!</v>
      </c>
      <c r="H18" s="271">
        <f t="shared" si="3"/>
        <v>0</v>
      </c>
      <c r="I18" s="272"/>
      <c r="K18" s="14"/>
    </row>
    <row r="19" spans="1:11" ht="21.75" customHeight="1" thickBot="1" x14ac:dyDescent="0.6">
      <c r="A19" s="243">
        <v>14</v>
      </c>
      <c r="B19" s="244" t="s">
        <v>352</v>
      </c>
      <c r="C19" s="269">
        <f>'ประมาณการรายได้(1)'!K17</f>
        <v>0</v>
      </c>
      <c r="D19" s="269">
        <f>'งบดำเนินงาน (10)#'!H17+'งบบุคลากร (13)#'!F17+'งบบริหารสินทรัพย(14)#'!O18+'งบบริหารสินทรัพย(14)#'!P18+'งบลงทุน (15)#'!K18</f>
        <v>0</v>
      </c>
      <c r="E19" s="270" t="e">
        <f t="shared" si="0"/>
        <v>#DIV/0!</v>
      </c>
      <c r="F19" s="269">
        <f>C19*10/100</f>
        <v>0</v>
      </c>
      <c r="G19" s="270" t="e">
        <f>F19*100/C19</f>
        <v>#DIV/0!</v>
      </c>
      <c r="H19" s="271">
        <f t="shared" si="3"/>
        <v>0</v>
      </c>
      <c r="I19" s="272"/>
      <c r="K19" s="14"/>
    </row>
    <row r="20" spans="1:11" s="65" customFormat="1" ht="21.75" customHeight="1" thickBot="1" x14ac:dyDescent="0.75">
      <c r="A20" s="474" t="s">
        <v>0</v>
      </c>
      <c r="B20" s="474"/>
      <c r="C20" s="273">
        <f>SUM(C6:C19)</f>
        <v>0</v>
      </c>
      <c r="D20" s="273">
        <f>SUM(D6:D19)</f>
        <v>0</v>
      </c>
      <c r="E20" s="274" t="e">
        <f t="shared" si="0"/>
        <v>#DIV/0!</v>
      </c>
      <c r="F20" s="273">
        <f>SUM(F6:F19)</f>
        <v>0</v>
      </c>
      <c r="G20" s="274" t="e">
        <f t="shared" si="2"/>
        <v>#DIV/0!</v>
      </c>
      <c r="H20" s="271">
        <f>C20-(D20+F20)</f>
        <v>0</v>
      </c>
      <c r="I20" s="275" t="s">
        <v>369</v>
      </c>
      <c r="K20" s="68"/>
    </row>
    <row r="21" spans="1:11" ht="27.75" customHeight="1" x14ac:dyDescent="0.6">
      <c r="A21" s="473" t="s">
        <v>342</v>
      </c>
      <c r="B21" s="473"/>
      <c r="C21" s="473"/>
      <c r="D21" s="473"/>
      <c r="E21" s="473"/>
      <c r="F21" s="473"/>
      <c r="G21" s="473"/>
      <c r="H21" s="473"/>
      <c r="I21" s="473"/>
    </row>
    <row r="22" spans="1:11" x14ac:dyDescent="0.3">
      <c r="C22" s="69"/>
    </row>
  </sheetData>
  <mergeCells count="11">
    <mergeCell ref="A21:I21"/>
    <mergeCell ref="A20:B20"/>
    <mergeCell ref="I2:I5"/>
    <mergeCell ref="D3:E3"/>
    <mergeCell ref="F3:G3"/>
    <mergeCell ref="D4:E4"/>
    <mergeCell ref="F4:G4"/>
    <mergeCell ref="A2:A5"/>
    <mergeCell ref="B2:B5"/>
    <mergeCell ref="D2:E2"/>
    <mergeCell ref="F2:G2"/>
  </mergeCells>
  <phoneticPr fontId="2" type="noConversion"/>
  <pageMargins left="0.39370078740157483" right="0.39370078740157483" top="0.59055118110236227" bottom="0.19685039370078741" header="0.39370078740157483" footer="0.39370078740157483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1"/>
  <dimension ref="A1:T22"/>
  <sheetViews>
    <sheetView zoomScale="67" zoomScaleNormal="67" workbookViewId="0">
      <pane ySplit="4" topLeftCell="A5" activePane="bottomLeft" state="frozen"/>
      <selection activeCell="B1" sqref="B1"/>
      <selection pane="bottomLeft" activeCell="B5" sqref="B5:B18"/>
    </sheetView>
  </sheetViews>
  <sheetFormatPr defaultColWidth="9.109375" defaultRowHeight="18" x14ac:dyDescent="0.25"/>
  <cols>
    <col min="1" max="1" width="5.44140625" style="209" customWidth="1"/>
    <col min="2" max="2" width="20.88671875" style="193" customWidth="1"/>
    <col min="3" max="3" width="14.109375" style="193" customWidth="1"/>
    <col min="4" max="4" width="14.44140625" style="193" customWidth="1"/>
    <col min="5" max="5" width="9.6640625" style="193" customWidth="1"/>
    <col min="6" max="6" width="7.5546875" style="193" customWidth="1"/>
    <col min="7" max="7" width="12.77734375" style="193" customWidth="1"/>
    <col min="8" max="8" width="8.33203125" style="193" customWidth="1"/>
    <col min="9" max="9" width="13.5546875" style="193" customWidth="1"/>
    <col min="10" max="10" width="13.6640625" style="193" customWidth="1"/>
    <col min="11" max="11" width="8.6640625" style="193" customWidth="1"/>
    <col min="12" max="12" width="7.5546875" style="193" customWidth="1"/>
    <col min="13" max="13" width="12.109375" style="193" customWidth="1"/>
    <col min="14" max="14" width="8.33203125" style="193" customWidth="1"/>
    <col min="15" max="15" width="14.109375" style="193" customWidth="1"/>
    <col min="16" max="16" width="14" style="193" customWidth="1"/>
    <col min="17" max="17" width="11.33203125" style="194" customWidth="1"/>
    <col min="18" max="18" width="7.5546875" style="194" customWidth="1"/>
    <col min="19" max="19" width="12.88671875" style="194" customWidth="1"/>
    <col min="20" max="20" width="8.5546875" style="194" customWidth="1"/>
    <col min="21" max="16384" width="9.109375" style="193"/>
  </cols>
  <sheetData>
    <row r="1" spans="1:20" ht="23.25" customHeight="1" thickBot="1" x14ac:dyDescent="0.3">
      <c r="A1" s="191" t="s">
        <v>131</v>
      </c>
      <c r="B1" s="192"/>
      <c r="C1" s="192"/>
      <c r="D1" s="192"/>
      <c r="E1" s="192"/>
      <c r="F1" s="192"/>
      <c r="G1" s="192"/>
      <c r="H1" s="192"/>
      <c r="K1" s="192"/>
      <c r="L1" s="192"/>
      <c r="M1" s="192"/>
      <c r="N1" s="192"/>
      <c r="Q1" s="192"/>
      <c r="R1" s="192"/>
      <c r="S1" s="499" t="s">
        <v>184</v>
      </c>
      <c r="T1" s="499"/>
    </row>
    <row r="2" spans="1:20" s="194" customFormat="1" ht="21.75" customHeight="1" thickBot="1" x14ac:dyDescent="0.3">
      <c r="A2" s="493" t="s">
        <v>12</v>
      </c>
      <c r="B2" s="496" t="s">
        <v>6</v>
      </c>
      <c r="C2" s="487" t="s">
        <v>391</v>
      </c>
      <c r="D2" s="488"/>
      <c r="E2" s="488"/>
      <c r="F2" s="488"/>
      <c r="G2" s="488"/>
      <c r="H2" s="488"/>
      <c r="I2" s="487" t="s">
        <v>362</v>
      </c>
      <c r="J2" s="488"/>
      <c r="K2" s="488"/>
      <c r="L2" s="488"/>
      <c r="M2" s="488"/>
      <c r="N2" s="489"/>
      <c r="O2" s="487" t="s">
        <v>392</v>
      </c>
      <c r="P2" s="488"/>
      <c r="Q2" s="488"/>
      <c r="R2" s="488"/>
      <c r="S2" s="488"/>
      <c r="T2" s="489"/>
    </row>
    <row r="3" spans="1:20" s="194" customFormat="1" ht="12.75" customHeight="1" x14ac:dyDescent="0.25">
      <c r="A3" s="494"/>
      <c r="B3" s="497"/>
      <c r="C3" s="485" t="s">
        <v>90</v>
      </c>
      <c r="D3" s="485" t="s">
        <v>91</v>
      </c>
      <c r="E3" s="483" t="s">
        <v>88</v>
      </c>
      <c r="F3" s="485" t="s">
        <v>87</v>
      </c>
      <c r="G3" s="483" t="s">
        <v>229</v>
      </c>
      <c r="H3" s="485" t="s">
        <v>230</v>
      </c>
      <c r="I3" s="485" t="s">
        <v>92</v>
      </c>
      <c r="J3" s="485" t="s">
        <v>93</v>
      </c>
      <c r="K3" s="483" t="s">
        <v>88</v>
      </c>
      <c r="L3" s="485" t="s">
        <v>87</v>
      </c>
      <c r="M3" s="483" t="s">
        <v>229</v>
      </c>
      <c r="N3" s="485" t="s">
        <v>230</v>
      </c>
      <c r="O3" s="485" t="s">
        <v>92</v>
      </c>
      <c r="P3" s="485" t="s">
        <v>93</v>
      </c>
      <c r="Q3" s="483" t="s">
        <v>88</v>
      </c>
      <c r="R3" s="485" t="s">
        <v>87</v>
      </c>
      <c r="S3" s="483" t="s">
        <v>229</v>
      </c>
      <c r="T3" s="485" t="s">
        <v>230</v>
      </c>
    </row>
    <row r="4" spans="1:20" s="194" customFormat="1" ht="120.75" customHeight="1" thickBot="1" x14ac:dyDescent="0.3">
      <c r="A4" s="495"/>
      <c r="B4" s="498"/>
      <c r="C4" s="486"/>
      <c r="D4" s="486"/>
      <c r="E4" s="484"/>
      <c r="F4" s="486"/>
      <c r="G4" s="484"/>
      <c r="H4" s="486"/>
      <c r="I4" s="486"/>
      <c r="J4" s="492"/>
      <c r="K4" s="484"/>
      <c r="L4" s="486"/>
      <c r="M4" s="484"/>
      <c r="N4" s="486"/>
      <c r="O4" s="486"/>
      <c r="P4" s="492"/>
      <c r="Q4" s="484"/>
      <c r="R4" s="486"/>
      <c r="S4" s="484"/>
      <c r="T4" s="486"/>
    </row>
    <row r="5" spans="1:20" ht="21.75" customHeight="1" thickBot="1" x14ac:dyDescent="0.3">
      <c r="A5" s="150">
        <v>1</v>
      </c>
      <c r="B5" s="244" t="s">
        <v>273</v>
      </c>
      <c r="C5" s="159">
        <v>1550660</v>
      </c>
      <c r="D5" s="160">
        <v>1128605.3799999999</v>
      </c>
      <c r="E5" s="196">
        <v>0</v>
      </c>
      <c r="F5" s="155">
        <v>0</v>
      </c>
      <c r="G5" s="162">
        <f>C5-D5</f>
        <v>422054.62000000011</v>
      </c>
      <c r="H5" s="155">
        <f>G5*100/C5</f>
        <v>27.217740832935664</v>
      </c>
      <c r="I5" s="197">
        <v>1197649.8899999999</v>
      </c>
      <c r="J5" s="198">
        <v>996500.15</v>
      </c>
      <c r="K5" s="196">
        <v>0</v>
      </c>
      <c r="L5" s="155">
        <v>0</v>
      </c>
      <c r="M5" s="162">
        <f>I5-J5</f>
        <v>201149.73999999987</v>
      </c>
      <c r="N5" s="155">
        <f>M5*100/I5</f>
        <v>16.795370807406822</v>
      </c>
      <c r="O5" s="197"/>
      <c r="P5" s="198"/>
      <c r="Q5" s="196"/>
      <c r="R5" s="155" t="e">
        <f t="shared" ref="R5:R8" si="0">Q5*100/O5</f>
        <v>#DIV/0!</v>
      </c>
      <c r="S5" s="162">
        <f>O5-P5</f>
        <v>0</v>
      </c>
      <c r="T5" s="155" t="e">
        <f>S5*100/O5</f>
        <v>#DIV/0!</v>
      </c>
    </row>
    <row r="6" spans="1:20" ht="21.75" customHeight="1" thickBot="1" x14ac:dyDescent="0.3">
      <c r="A6" s="150">
        <v>2</v>
      </c>
      <c r="B6" s="244" t="s">
        <v>274</v>
      </c>
      <c r="C6" s="159">
        <v>767920</v>
      </c>
      <c r="D6" s="160">
        <v>642258</v>
      </c>
      <c r="E6" s="196">
        <v>0</v>
      </c>
      <c r="F6" s="155">
        <v>0</v>
      </c>
      <c r="G6" s="162">
        <f>C6-D6</f>
        <v>125662</v>
      </c>
      <c r="H6" s="155">
        <f>G6*100/C6</f>
        <v>16.363944160850089</v>
      </c>
      <c r="I6" s="159">
        <v>826775</v>
      </c>
      <c r="J6" s="160">
        <v>554490</v>
      </c>
      <c r="K6" s="196">
        <v>0</v>
      </c>
      <c r="L6" s="155">
        <v>0</v>
      </c>
      <c r="M6" s="162">
        <f>I6-J6</f>
        <v>272285</v>
      </c>
      <c r="N6" s="155">
        <f t="shared" ref="N6:N7" si="1">M6*100/I6</f>
        <v>32.933385745819599</v>
      </c>
      <c r="O6" s="159"/>
      <c r="P6" s="160"/>
      <c r="Q6" s="196"/>
      <c r="R6" s="155" t="e">
        <f t="shared" si="0"/>
        <v>#DIV/0!</v>
      </c>
      <c r="S6" s="162">
        <f t="shared" ref="S6:S18" si="2">O6-P6</f>
        <v>0</v>
      </c>
      <c r="T6" s="155" t="e">
        <f t="shared" ref="T6:T18" si="3">S6*100/O6</f>
        <v>#DIV/0!</v>
      </c>
    </row>
    <row r="7" spans="1:20" ht="21.75" customHeight="1" thickBot="1" x14ac:dyDescent="0.3">
      <c r="A7" s="150">
        <v>3</v>
      </c>
      <c r="B7" s="244" t="s">
        <v>275</v>
      </c>
      <c r="C7" s="199">
        <v>1234648</v>
      </c>
      <c r="D7" s="160">
        <v>1131014.52</v>
      </c>
      <c r="E7" s="155">
        <v>0</v>
      </c>
      <c r="F7" s="155">
        <f t="shared" ref="F7:F17" si="4">E7*100/C7</f>
        <v>0</v>
      </c>
      <c r="G7" s="161">
        <f t="shared" ref="G7:G17" si="5">C7-D7</f>
        <v>103633.47999999998</v>
      </c>
      <c r="H7" s="195">
        <f t="shared" ref="H7:H17" si="6">G7*100/C7</f>
        <v>8.3937672923780688</v>
      </c>
      <c r="I7" s="199">
        <v>1807695.7</v>
      </c>
      <c r="J7" s="160">
        <v>1172747.56</v>
      </c>
      <c r="K7" s="196">
        <v>0</v>
      </c>
      <c r="L7" s="155">
        <v>0</v>
      </c>
      <c r="M7" s="162">
        <f t="shared" ref="M7:M15" si="7">I7-J7</f>
        <v>634948.1399999999</v>
      </c>
      <c r="N7" s="155">
        <f t="shared" si="1"/>
        <v>35.124724808495145</v>
      </c>
      <c r="O7" s="199"/>
      <c r="P7" s="160"/>
      <c r="Q7" s="196"/>
      <c r="R7" s="155" t="e">
        <f t="shared" si="0"/>
        <v>#DIV/0!</v>
      </c>
      <c r="S7" s="162">
        <f t="shared" si="2"/>
        <v>0</v>
      </c>
      <c r="T7" s="155" t="e">
        <f t="shared" si="3"/>
        <v>#DIV/0!</v>
      </c>
    </row>
    <row r="8" spans="1:20" ht="21.75" customHeight="1" thickBot="1" x14ac:dyDescent="0.3">
      <c r="A8" s="150">
        <v>4</v>
      </c>
      <c r="B8" s="244" t="s">
        <v>276</v>
      </c>
      <c r="C8" s="200">
        <v>1540356</v>
      </c>
      <c r="D8" s="164">
        <v>1492267.26</v>
      </c>
      <c r="E8" s="155">
        <v>0</v>
      </c>
      <c r="F8" s="155">
        <f t="shared" si="4"/>
        <v>0</v>
      </c>
      <c r="G8" s="161">
        <f t="shared" si="5"/>
        <v>48088.739999999991</v>
      </c>
      <c r="H8" s="195">
        <f t="shared" si="6"/>
        <v>3.1219237630781449</v>
      </c>
      <c r="I8" s="201">
        <v>1438001</v>
      </c>
      <c r="J8" s="164">
        <v>1001376.6</v>
      </c>
      <c r="K8" s="196">
        <v>0</v>
      </c>
      <c r="L8" s="155">
        <v>0</v>
      </c>
      <c r="M8" s="162">
        <f t="shared" si="7"/>
        <v>436624.4</v>
      </c>
      <c r="N8" s="155">
        <f>M8*100/I8</f>
        <v>30.363289038046567</v>
      </c>
      <c r="O8" s="201"/>
      <c r="P8" s="164"/>
      <c r="Q8" s="196"/>
      <c r="R8" s="155" t="e">
        <f t="shared" si="0"/>
        <v>#DIV/0!</v>
      </c>
      <c r="S8" s="162">
        <f t="shared" si="2"/>
        <v>0</v>
      </c>
      <c r="T8" s="155" t="e">
        <f t="shared" si="3"/>
        <v>#DIV/0!</v>
      </c>
    </row>
    <row r="9" spans="1:20" ht="21.75" customHeight="1" thickBot="1" x14ac:dyDescent="0.3">
      <c r="A9" s="150">
        <v>5</v>
      </c>
      <c r="B9" s="244" t="s">
        <v>277</v>
      </c>
      <c r="C9" s="159">
        <v>1603540</v>
      </c>
      <c r="D9" s="160">
        <v>1470510.88</v>
      </c>
      <c r="E9" s="155">
        <v>0</v>
      </c>
      <c r="F9" s="155">
        <f t="shared" si="4"/>
        <v>0</v>
      </c>
      <c r="G9" s="161">
        <f t="shared" si="5"/>
        <v>133029.12000000011</v>
      </c>
      <c r="H9" s="195">
        <f t="shared" si="6"/>
        <v>8.2959651770457938</v>
      </c>
      <c r="I9" s="159">
        <v>1814820</v>
      </c>
      <c r="J9" s="160">
        <v>1228126</v>
      </c>
      <c r="K9" s="155">
        <v>0</v>
      </c>
      <c r="L9" s="155">
        <f t="shared" ref="L9:L17" si="8">K9*100/I9</f>
        <v>0</v>
      </c>
      <c r="M9" s="162">
        <f t="shared" si="7"/>
        <v>586694</v>
      </c>
      <c r="N9" s="155">
        <f t="shared" ref="N9:N15" si="9">M9*100/I9</f>
        <v>32.327944369138535</v>
      </c>
      <c r="O9" s="159"/>
      <c r="P9" s="160"/>
      <c r="Q9" s="155"/>
      <c r="R9" s="155" t="e">
        <f t="shared" ref="R9:R17" si="10">Q9*100/O9</f>
        <v>#DIV/0!</v>
      </c>
      <c r="S9" s="162">
        <f t="shared" si="2"/>
        <v>0</v>
      </c>
      <c r="T9" s="155" t="e">
        <f t="shared" si="3"/>
        <v>#DIV/0!</v>
      </c>
    </row>
    <row r="10" spans="1:20" ht="21.75" customHeight="1" thickBot="1" x14ac:dyDescent="0.3">
      <c r="A10" s="150">
        <v>6</v>
      </c>
      <c r="B10" s="244" t="s">
        <v>278</v>
      </c>
      <c r="C10" s="199">
        <v>870270</v>
      </c>
      <c r="D10" s="160">
        <v>570555.93000000005</v>
      </c>
      <c r="E10" s="155">
        <v>0</v>
      </c>
      <c r="F10" s="155">
        <f t="shared" si="4"/>
        <v>0</v>
      </c>
      <c r="G10" s="161">
        <f t="shared" si="5"/>
        <v>299714.06999999995</v>
      </c>
      <c r="H10" s="195">
        <f t="shared" si="6"/>
        <v>34.439205074287287</v>
      </c>
      <c r="I10" s="202">
        <v>846583.17</v>
      </c>
      <c r="J10" s="160">
        <v>792466.82</v>
      </c>
      <c r="K10" s="155">
        <v>0</v>
      </c>
      <c r="L10" s="155">
        <f t="shared" si="8"/>
        <v>0</v>
      </c>
      <c r="M10" s="162">
        <f t="shared" si="7"/>
        <v>54116.350000000093</v>
      </c>
      <c r="N10" s="155">
        <f t="shared" si="9"/>
        <v>6.3923252809289952</v>
      </c>
      <c r="O10" s="202"/>
      <c r="P10" s="160"/>
      <c r="Q10" s="155"/>
      <c r="R10" s="155" t="e">
        <f t="shared" si="10"/>
        <v>#DIV/0!</v>
      </c>
      <c r="S10" s="162">
        <f t="shared" si="2"/>
        <v>0</v>
      </c>
      <c r="T10" s="155" t="e">
        <f t="shared" si="3"/>
        <v>#DIV/0!</v>
      </c>
    </row>
    <row r="11" spans="1:20" ht="21.75" customHeight="1" thickBot="1" x14ac:dyDescent="0.3">
      <c r="A11" s="150">
        <v>7</v>
      </c>
      <c r="B11" s="244" t="s">
        <v>430</v>
      </c>
      <c r="C11" s="159">
        <v>1645300</v>
      </c>
      <c r="D11" s="160">
        <v>1080123.23</v>
      </c>
      <c r="E11" s="155">
        <v>0</v>
      </c>
      <c r="F11" s="155">
        <f t="shared" si="4"/>
        <v>0</v>
      </c>
      <c r="G11" s="161">
        <f t="shared" si="5"/>
        <v>565176.77</v>
      </c>
      <c r="H11" s="195">
        <f t="shared" si="6"/>
        <v>34.350985838448914</v>
      </c>
      <c r="I11" s="163">
        <v>1565352.68</v>
      </c>
      <c r="J11" s="164">
        <v>1219399.96</v>
      </c>
      <c r="K11" s="155">
        <v>0</v>
      </c>
      <c r="L11" s="155">
        <f t="shared" si="8"/>
        <v>0</v>
      </c>
      <c r="M11" s="162">
        <f t="shared" si="7"/>
        <v>345952.72</v>
      </c>
      <c r="N11" s="155">
        <f t="shared" si="9"/>
        <v>22.100624633676802</v>
      </c>
      <c r="O11" s="163"/>
      <c r="P11" s="164"/>
      <c r="Q11" s="155"/>
      <c r="R11" s="155" t="e">
        <f t="shared" si="10"/>
        <v>#DIV/0!</v>
      </c>
      <c r="S11" s="162">
        <f t="shared" si="2"/>
        <v>0</v>
      </c>
      <c r="T11" s="155" t="e">
        <f t="shared" si="3"/>
        <v>#DIV/0!</v>
      </c>
    </row>
    <row r="12" spans="1:20" ht="21.75" customHeight="1" thickBot="1" x14ac:dyDescent="0.3">
      <c r="A12" s="150">
        <v>8</v>
      </c>
      <c r="B12" s="244" t="s">
        <v>431</v>
      </c>
      <c r="C12" s="199">
        <v>1167950</v>
      </c>
      <c r="D12" s="160">
        <v>1143462.33</v>
      </c>
      <c r="E12" s="155">
        <v>0</v>
      </c>
      <c r="F12" s="155">
        <f t="shared" si="4"/>
        <v>0</v>
      </c>
      <c r="G12" s="161">
        <f t="shared" si="5"/>
        <v>24487.669999999925</v>
      </c>
      <c r="H12" s="195">
        <f t="shared" si="6"/>
        <v>2.096636842330573</v>
      </c>
      <c r="I12" s="199">
        <v>1280320.03</v>
      </c>
      <c r="J12" s="160">
        <v>1101615.92</v>
      </c>
      <c r="K12" s="155">
        <v>0</v>
      </c>
      <c r="L12" s="155">
        <f t="shared" si="8"/>
        <v>0</v>
      </c>
      <c r="M12" s="162">
        <f t="shared" si="7"/>
        <v>178704.1100000001</v>
      </c>
      <c r="N12" s="155">
        <f t="shared" si="9"/>
        <v>13.957768824408699</v>
      </c>
      <c r="O12" s="199"/>
      <c r="P12" s="160"/>
      <c r="Q12" s="155"/>
      <c r="R12" s="155" t="e">
        <f t="shared" si="10"/>
        <v>#DIV/0!</v>
      </c>
      <c r="S12" s="162">
        <f t="shared" si="2"/>
        <v>0</v>
      </c>
      <c r="T12" s="155" t="e">
        <f t="shared" si="3"/>
        <v>#DIV/0!</v>
      </c>
    </row>
    <row r="13" spans="1:20" ht="21.75" customHeight="1" thickBot="1" x14ac:dyDescent="0.3">
      <c r="A13" s="150">
        <v>9</v>
      </c>
      <c r="B13" s="244" t="s">
        <v>432</v>
      </c>
      <c r="C13" s="159">
        <v>1425591</v>
      </c>
      <c r="D13" s="160">
        <v>1201922.98</v>
      </c>
      <c r="E13" s="155">
        <v>0</v>
      </c>
      <c r="F13" s="155">
        <f t="shared" si="4"/>
        <v>0</v>
      </c>
      <c r="G13" s="161">
        <f t="shared" si="5"/>
        <v>223668.02000000002</v>
      </c>
      <c r="H13" s="195">
        <f t="shared" si="6"/>
        <v>15.689494392150344</v>
      </c>
      <c r="I13" s="159">
        <v>2150378</v>
      </c>
      <c r="J13" s="160">
        <v>1234770.77</v>
      </c>
      <c r="K13" s="155">
        <v>0</v>
      </c>
      <c r="L13" s="155">
        <f t="shared" si="8"/>
        <v>0</v>
      </c>
      <c r="M13" s="162">
        <f t="shared" si="7"/>
        <v>915607.23</v>
      </c>
      <c r="N13" s="155">
        <f t="shared" si="9"/>
        <v>42.578896826511432</v>
      </c>
      <c r="O13" s="159"/>
      <c r="P13" s="160"/>
      <c r="Q13" s="155"/>
      <c r="R13" s="155" t="e">
        <f t="shared" si="10"/>
        <v>#DIV/0!</v>
      </c>
      <c r="S13" s="162">
        <f t="shared" si="2"/>
        <v>0</v>
      </c>
      <c r="T13" s="155" t="e">
        <f t="shared" si="3"/>
        <v>#DIV/0!</v>
      </c>
    </row>
    <row r="14" spans="1:20" ht="21.75" customHeight="1" thickBot="1" x14ac:dyDescent="0.3">
      <c r="A14" s="150">
        <v>10</v>
      </c>
      <c r="B14" s="244" t="s">
        <v>279</v>
      </c>
      <c r="C14" s="203">
        <v>2307190</v>
      </c>
      <c r="D14" s="204">
        <v>1046840</v>
      </c>
      <c r="E14" s="156">
        <v>0</v>
      </c>
      <c r="F14" s="155">
        <f t="shared" si="4"/>
        <v>0</v>
      </c>
      <c r="G14" s="161">
        <f t="shared" si="5"/>
        <v>1260350</v>
      </c>
      <c r="H14" s="195">
        <f t="shared" si="6"/>
        <v>54.627057156107647</v>
      </c>
      <c r="I14" s="203">
        <v>2649087</v>
      </c>
      <c r="J14" s="204">
        <v>1576217.77</v>
      </c>
      <c r="K14" s="156">
        <v>0</v>
      </c>
      <c r="L14" s="155">
        <f t="shared" si="8"/>
        <v>0</v>
      </c>
      <c r="M14" s="162">
        <f t="shared" si="7"/>
        <v>1072869.23</v>
      </c>
      <c r="N14" s="155">
        <f t="shared" si="9"/>
        <v>40.499584573855067</v>
      </c>
      <c r="O14" s="203"/>
      <c r="P14" s="204"/>
      <c r="Q14" s="156"/>
      <c r="R14" s="155" t="e">
        <f t="shared" si="10"/>
        <v>#DIV/0!</v>
      </c>
      <c r="S14" s="162">
        <f t="shared" si="2"/>
        <v>0</v>
      </c>
      <c r="T14" s="155" t="e">
        <f t="shared" si="3"/>
        <v>#DIV/0!</v>
      </c>
    </row>
    <row r="15" spans="1:20" ht="21.75" customHeight="1" thickBot="1" x14ac:dyDescent="0.3">
      <c r="A15" s="150">
        <v>11</v>
      </c>
      <c r="B15" s="244" t="s">
        <v>280</v>
      </c>
      <c r="C15" s="159">
        <v>787280</v>
      </c>
      <c r="D15" s="160">
        <v>693040</v>
      </c>
      <c r="E15" s="155">
        <v>0</v>
      </c>
      <c r="F15" s="155">
        <f t="shared" si="4"/>
        <v>0</v>
      </c>
      <c r="G15" s="161">
        <f t="shared" si="5"/>
        <v>94240</v>
      </c>
      <c r="H15" s="195">
        <f t="shared" si="6"/>
        <v>11.970328218676963</v>
      </c>
      <c r="I15" s="159">
        <v>966868</v>
      </c>
      <c r="J15" s="160">
        <v>682253.92</v>
      </c>
      <c r="K15" s="155">
        <v>0</v>
      </c>
      <c r="L15" s="155">
        <f t="shared" si="8"/>
        <v>0</v>
      </c>
      <c r="M15" s="162">
        <f t="shared" si="7"/>
        <v>284614.07999999996</v>
      </c>
      <c r="N15" s="155">
        <f t="shared" si="9"/>
        <v>29.43670490697799</v>
      </c>
      <c r="O15" s="159"/>
      <c r="P15" s="160"/>
      <c r="Q15" s="155"/>
      <c r="R15" s="155" t="e">
        <f t="shared" si="10"/>
        <v>#DIV/0!</v>
      </c>
      <c r="S15" s="162">
        <f t="shared" si="2"/>
        <v>0</v>
      </c>
      <c r="T15" s="155" t="e">
        <f t="shared" si="3"/>
        <v>#DIV/0!</v>
      </c>
    </row>
    <row r="16" spans="1:20" ht="21.75" customHeight="1" thickBot="1" x14ac:dyDescent="0.3">
      <c r="A16" s="150">
        <v>12</v>
      </c>
      <c r="B16" s="244" t="s">
        <v>281</v>
      </c>
      <c r="C16" s="159">
        <v>908700.5</v>
      </c>
      <c r="D16" s="160">
        <v>943572.85</v>
      </c>
      <c r="E16" s="155">
        <v>0</v>
      </c>
      <c r="F16" s="155">
        <f t="shared" si="4"/>
        <v>0</v>
      </c>
      <c r="G16" s="161">
        <f t="shared" si="5"/>
        <v>-34872.349999999977</v>
      </c>
      <c r="H16" s="195">
        <f t="shared" si="6"/>
        <v>-3.8376065601372482</v>
      </c>
      <c r="I16" s="159">
        <v>992354.67</v>
      </c>
      <c r="J16" s="160">
        <v>541248.18000000005</v>
      </c>
      <c r="K16" s="155">
        <v>0</v>
      </c>
      <c r="L16" s="155">
        <f t="shared" si="8"/>
        <v>0</v>
      </c>
      <c r="M16" s="196">
        <v>0</v>
      </c>
      <c r="N16" s="155">
        <v>0</v>
      </c>
      <c r="O16" s="159"/>
      <c r="P16" s="160"/>
      <c r="Q16" s="155"/>
      <c r="R16" s="155" t="e">
        <f t="shared" si="10"/>
        <v>#DIV/0!</v>
      </c>
      <c r="S16" s="162">
        <f t="shared" si="2"/>
        <v>0</v>
      </c>
      <c r="T16" s="155" t="e">
        <f t="shared" si="3"/>
        <v>#DIV/0!</v>
      </c>
    </row>
    <row r="17" spans="1:20" ht="21.75" customHeight="1" thickBot="1" x14ac:dyDescent="0.3">
      <c r="A17" s="150">
        <v>13</v>
      </c>
      <c r="B17" s="244" t="s">
        <v>282</v>
      </c>
      <c r="C17" s="159">
        <v>906940</v>
      </c>
      <c r="D17" s="160">
        <v>536432.24</v>
      </c>
      <c r="E17" s="155">
        <v>0</v>
      </c>
      <c r="F17" s="155">
        <f t="shared" si="4"/>
        <v>0</v>
      </c>
      <c r="G17" s="161">
        <f t="shared" si="5"/>
        <v>370507.76</v>
      </c>
      <c r="H17" s="195">
        <f t="shared" si="6"/>
        <v>40.85251064017465</v>
      </c>
      <c r="I17" s="159">
        <v>1581790</v>
      </c>
      <c r="J17" s="160">
        <v>1418831</v>
      </c>
      <c r="K17" s="155">
        <v>0</v>
      </c>
      <c r="L17" s="155">
        <f t="shared" si="8"/>
        <v>0</v>
      </c>
      <c r="M17" s="162">
        <f t="shared" ref="M17" si="11">I17-J17</f>
        <v>162959</v>
      </c>
      <c r="N17" s="155">
        <f t="shared" ref="N17" si="12">M17*100/I17</f>
        <v>10.302189291878189</v>
      </c>
      <c r="O17" s="159"/>
      <c r="P17" s="160"/>
      <c r="Q17" s="155"/>
      <c r="R17" s="155" t="e">
        <f t="shared" si="10"/>
        <v>#DIV/0!</v>
      </c>
      <c r="S17" s="162">
        <f t="shared" si="2"/>
        <v>0</v>
      </c>
      <c r="T17" s="155" t="e">
        <f t="shared" si="3"/>
        <v>#DIV/0!</v>
      </c>
    </row>
    <row r="18" spans="1:20" ht="21.75" customHeight="1" thickBot="1" x14ac:dyDescent="0.3">
      <c r="A18" s="150">
        <v>14</v>
      </c>
      <c r="B18" s="244" t="s">
        <v>352</v>
      </c>
      <c r="C18" s="205">
        <v>675154</v>
      </c>
      <c r="D18" s="206">
        <v>808646.39</v>
      </c>
      <c r="E18" s="205">
        <v>0</v>
      </c>
      <c r="F18" s="206">
        <v>0</v>
      </c>
      <c r="G18" s="205">
        <v>0</v>
      </c>
      <c r="H18" s="206">
        <v>0</v>
      </c>
      <c r="I18" s="199"/>
      <c r="J18" s="160"/>
      <c r="K18" s="155">
        <f>J18-I18</f>
        <v>0</v>
      </c>
      <c r="L18" s="155">
        <f>K18-J18</f>
        <v>0</v>
      </c>
      <c r="M18" s="196">
        <v>0</v>
      </c>
      <c r="N18" s="155">
        <v>0</v>
      </c>
      <c r="O18" s="199"/>
      <c r="P18" s="160"/>
      <c r="Q18" s="155"/>
      <c r="R18" s="155">
        <f>Q18-P18</f>
        <v>0</v>
      </c>
      <c r="S18" s="162">
        <f t="shared" si="2"/>
        <v>0</v>
      </c>
      <c r="T18" s="155" t="e">
        <f t="shared" si="3"/>
        <v>#DIV/0!</v>
      </c>
    </row>
    <row r="19" spans="1:20" s="194" customFormat="1" ht="21.75" customHeight="1" thickBot="1" x14ac:dyDescent="0.3">
      <c r="A19" s="490" t="s">
        <v>0</v>
      </c>
      <c r="B19" s="491"/>
      <c r="C19" s="207">
        <f>SUM(C5:C18)</f>
        <v>17391499.5</v>
      </c>
      <c r="D19" s="207">
        <f>SUM(D5:D18)</f>
        <v>13889251.99</v>
      </c>
      <c r="E19" s="157">
        <f>SUM(E6:E18)</f>
        <v>0</v>
      </c>
      <c r="F19" s="155">
        <f>E19*100/C19</f>
        <v>0</v>
      </c>
      <c r="G19" s="158">
        <f>C19-D19</f>
        <v>3502247.51</v>
      </c>
      <c r="H19" s="155">
        <f>G19*100/C19</f>
        <v>20.137697212365154</v>
      </c>
      <c r="I19" s="208">
        <f>SUM(I5:I18)</f>
        <v>19117675.140000001</v>
      </c>
      <c r="J19" s="208">
        <f>SUM(J5:J18)</f>
        <v>13520044.65</v>
      </c>
      <c r="K19" s="155">
        <f>SUM(K6:K18)</f>
        <v>0</v>
      </c>
      <c r="L19" s="155">
        <f>K19*100/I19</f>
        <v>0</v>
      </c>
      <c r="M19" s="162">
        <f>I19-J19</f>
        <v>5597630.4900000002</v>
      </c>
      <c r="N19" s="155">
        <f>M19*100/I19</f>
        <v>29.27987032423232</v>
      </c>
      <c r="O19" s="208">
        <f>SUM(O5:O18)</f>
        <v>0</v>
      </c>
      <c r="P19" s="208">
        <f>SUM(P5:P18)</f>
        <v>0</v>
      </c>
      <c r="Q19" s="155">
        <f>SUM(Q5:Q18)</f>
        <v>0</v>
      </c>
      <c r="R19" s="155" t="e">
        <f>Q19*100/O19</f>
        <v>#DIV/0!</v>
      </c>
      <c r="S19" s="162">
        <f>O19-P19</f>
        <v>0</v>
      </c>
      <c r="T19" s="155" t="e">
        <f>S19*100/O19</f>
        <v>#DIV/0!</v>
      </c>
    </row>
    <row r="21" spans="1:20" x14ac:dyDescent="0.25">
      <c r="J21" s="210"/>
    </row>
    <row r="22" spans="1:20" x14ac:dyDescent="0.25">
      <c r="I22" s="211"/>
    </row>
  </sheetData>
  <mergeCells count="25">
    <mergeCell ref="M3:M4"/>
    <mergeCell ref="S1:T1"/>
    <mergeCell ref="Q3:Q4"/>
    <mergeCell ref="R3:R4"/>
    <mergeCell ref="S3:S4"/>
    <mergeCell ref="T3:T4"/>
    <mergeCell ref="O2:T2"/>
    <mergeCell ref="O3:O4"/>
    <mergeCell ref="P3:P4"/>
    <mergeCell ref="G3:G4"/>
    <mergeCell ref="I3:I4"/>
    <mergeCell ref="N3:N4"/>
    <mergeCell ref="I2:N2"/>
    <mergeCell ref="A19:B19"/>
    <mergeCell ref="J3:J4"/>
    <mergeCell ref="A2:A4"/>
    <mergeCell ref="B2:B4"/>
    <mergeCell ref="C2:H2"/>
    <mergeCell ref="H3:H4"/>
    <mergeCell ref="D3:D4"/>
    <mergeCell ref="E3:E4"/>
    <mergeCell ref="F3:F4"/>
    <mergeCell ref="C3:C4"/>
    <mergeCell ref="K3:K4"/>
    <mergeCell ref="L3:L4"/>
  </mergeCells>
  <phoneticPr fontId="2" type="noConversion"/>
  <pageMargins left="0.19685039370078741" right="0.19685039370078741" top="0.39370078740157483" bottom="0.19685039370078741" header="0.39370078740157483" footer="0.39370078740157483"/>
  <pageSetup paperSize="9"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2">
    <tabColor theme="5" tint="0.39997558519241921"/>
  </sheetPr>
  <dimension ref="A1:L19"/>
  <sheetViews>
    <sheetView topLeftCell="C1" workbookViewId="0">
      <pane ySplit="3" topLeftCell="A4" activePane="bottomLeft" state="frozen"/>
      <selection pane="bottomLeft" activeCell="B4" sqref="B4:B17"/>
    </sheetView>
  </sheetViews>
  <sheetFormatPr defaultColWidth="9.109375" defaultRowHeight="21" x14ac:dyDescent="0.4"/>
  <cols>
    <col min="1" max="1" width="6" style="13" customWidth="1"/>
    <col min="2" max="2" width="36.6640625" style="13" customWidth="1"/>
    <col min="3" max="8" width="15.6640625" style="13" customWidth="1"/>
    <col min="9" max="9" width="9.109375" style="13"/>
    <col min="10" max="10" width="13.44140625" style="13" customWidth="1"/>
    <col min="11" max="11" width="10.77734375" style="13" customWidth="1"/>
    <col min="12" max="12" width="10.44140625" style="13" customWidth="1"/>
    <col min="13" max="16384" width="9.109375" style="13"/>
  </cols>
  <sheetData>
    <row r="1" spans="1:12" ht="22.5" customHeight="1" thickBot="1" x14ac:dyDescent="0.45">
      <c r="A1" s="180" t="s">
        <v>189</v>
      </c>
      <c r="B1" s="180"/>
      <c r="C1" s="58"/>
      <c r="H1" s="15" t="s">
        <v>185</v>
      </c>
    </row>
    <row r="2" spans="1:12" ht="22.5" customHeight="1" thickBot="1" x14ac:dyDescent="0.45">
      <c r="A2" s="463" t="s">
        <v>12</v>
      </c>
      <c r="B2" s="463" t="s">
        <v>6</v>
      </c>
      <c r="C2" s="500" t="s">
        <v>66</v>
      </c>
      <c r="D2" s="501"/>
      <c r="E2" s="501"/>
      <c r="F2" s="501"/>
      <c r="G2" s="501"/>
      <c r="H2" s="502"/>
    </row>
    <row r="3" spans="1:12" ht="41.25" customHeight="1" thickBot="1" x14ac:dyDescent="0.45">
      <c r="A3" s="464"/>
      <c r="B3" s="464"/>
      <c r="C3" s="40" t="s">
        <v>56</v>
      </c>
      <c r="D3" s="40" t="s">
        <v>57</v>
      </c>
      <c r="E3" s="40" t="s">
        <v>58</v>
      </c>
      <c r="F3" s="40" t="s">
        <v>59</v>
      </c>
      <c r="G3" s="40" t="s">
        <v>151</v>
      </c>
      <c r="H3" s="76" t="s">
        <v>152</v>
      </c>
    </row>
    <row r="4" spans="1:12" ht="21.75" customHeight="1" thickBot="1" x14ac:dyDescent="0.45">
      <c r="A4" s="26">
        <v>1</v>
      </c>
      <c r="B4" s="244" t="s">
        <v>273</v>
      </c>
      <c r="C4" s="77"/>
      <c r="D4" s="77"/>
      <c r="E4" s="77"/>
      <c r="F4" s="66"/>
      <c r="G4" s="77"/>
      <c r="H4" s="66"/>
      <c r="K4" s="184"/>
    </row>
    <row r="5" spans="1:12" ht="21.75" customHeight="1" thickBot="1" x14ac:dyDescent="0.45">
      <c r="A5" s="26">
        <v>2</v>
      </c>
      <c r="B5" s="244" t="s">
        <v>274</v>
      </c>
      <c r="C5" s="66"/>
      <c r="D5" s="66"/>
      <c r="E5" s="66"/>
      <c r="F5" s="66"/>
      <c r="G5" s="66"/>
      <c r="H5" s="66"/>
      <c r="K5" s="212"/>
      <c r="L5" s="213"/>
    </row>
    <row r="6" spans="1:12" ht="21.75" customHeight="1" thickBot="1" x14ac:dyDescent="0.45">
      <c r="A6" s="26">
        <v>3</v>
      </c>
      <c r="B6" s="244" t="s">
        <v>275</v>
      </c>
      <c r="C6" s="66"/>
      <c r="D6" s="66"/>
      <c r="E6" s="66"/>
      <c r="F6" s="66"/>
      <c r="G6" s="66"/>
      <c r="H6" s="66"/>
      <c r="K6" s="212"/>
    </row>
    <row r="7" spans="1:12" ht="21.75" customHeight="1" thickBot="1" x14ac:dyDescent="0.45">
      <c r="A7" s="26">
        <v>4</v>
      </c>
      <c r="B7" s="244" t="s">
        <v>276</v>
      </c>
      <c r="C7" s="77"/>
      <c r="D7" s="77"/>
      <c r="E7" s="77"/>
      <c r="F7" s="66"/>
      <c r="G7" s="66"/>
      <c r="H7" s="66"/>
      <c r="K7" s="212"/>
    </row>
    <row r="8" spans="1:12" ht="21.75" customHeight="1" thickBot="1" x14ac:dyDescent="0.45">
      <c r="A8" s="26">
        <v>5</v>
      </c>
      <c r="B8" s="244" t="s">
        <v>277</v>
      </c>
      <c r="C8" s="77"/>
      <c r="D8" s="77"/>
      <c r="E8" s="77"/>
      <c r="F8" s="66"/>
      <c r="G8" s="66"/>
      <c r="H8" s="66"/>
      <c r="K8" s="212"/>
    </row>
    <row r="9" spans="1:12" ht="21.75" customHeight="1" thickBot="1" x14ac:dyDescent="0.45">
      <c r="A9" s="26">
        <v>6</v>
      </c>
      <c r="B9" s="244" t="s">
        <v>278</v>
      </c>
      <c r="C9" s="77"/>
      <c r="D9" s="77"/>
      <c r="E9" s="77"/>
      <c r="F9" s="66"/>
      <c r="G9" s="66"/>
      <c r="H9" s="66"/>
    </row>
    <row r="10" spans="1:12" ht="21.75" customHeight="1" thickBot="1" x14ac:dyDescent="0.45">
      <c r="A10" s="26">
        <v>7</v>
      </c>
      <c r="B10" s="244" t="s">
        <v>430</v>
      </c>
      <c r="C10" s="66"/>
      <c r="D10" s="66"/>
      <c r="E10" s="66"/>
      <c r="F10" s="66"/>
      <c r="G10" s="66"/>
      <c r="H10" s="66"/>
    </row>
    <row r="11" spans="1:12" ht="21.75" customHeight="1" thickBot="1" x14ac:dyDescent="0.45">
      <c r="A11" s="26">
        <v>8</v>
      </c>
      <c r="B11" s="244" t="s">
        <v>431</v>
      </c>
      <c r="C11" s="77"/>
      <c r="D11" s="77"/>
      <c r="E11" s="77"/>
      <c r="F11" s="66"/>
      <c r="G11" s="66"/>
      <c r="H11" s="66"/>
      <c r="K11" s="212"/>
    </row>
    <row r="12" spans="1:12" ht="21.75" customHeight="1" thickBot="1" x14ac:dyDescent="0.45">
      <c r="A12" s="26">
        <v>9</v>
      </c>
      <c r="B12" s="244" t="s">
        <v>432</v>
      </c>
      <c r="C12" s="77"/>
      <c r="D12" s="77"/>
      <c r="E12" s="77"/>
      <c r="F12" s="231"/>
      <c r="G12" s="231"/>
      <c r="H12" s="66"/>
      <c r="K12" s="212"/>
    </row>
    <row r="13" spans="1:12" ht="21.75" customHeight="1" thickBot="1" x14ac:dyDescent="0.45">
      <c r="A13" s="26">
        <v>10</v>
      </c>
      <c r="B13" s="244" t="s">
        <v>279</v>
      </c>
      <c r="C13" s="77"/>
      <c r="D13" s="77"/>
      <c r="E13" s="77"/>
      <c r="F13" s="66"/>
      <c r="G13" s="66"/>
      <c r="H13" s="66"/>
      <c r="K13" s="212"/>
    </row>
    <row r="14" spans="1:12" ht="21.75" customHeight="1" thickBot="1" x14ac:dyDescent="0.45">
      <c r="A14" s="26">
        <v>11</v>
      </c>
      <c r="B14" s="244" t="s">
        <v>280</v>
      </c>
      <c r="C14" s="77"/>
      <c r="D14" s="77"/>
      <c r="E14" s="77"/>
      <c r="F14" s="66"/>
      <c r="G14" s="77"/>
      <c r="H14" s="66"/>
    </row>
    <row r="15" spans="1:12" ht="21.75" customHeight="1" thickBot="1" x14ac:dyDescent="0.45">
      <c r="A15" s="26">
        <v>12</v>
      </c>
      <c r="B15" s="244" t="s">
        <v>281</v>
      </c>
      <c r="C15" s="66"/>
      <c r="D15" s="66"/>
      <c r="E15" s="66"/>
      <c r="F15" s="66"/>
      <c r="G15" s="66"/>
      <c r="H15" s="66"/>
    </row>
    <row r="16" spans="1:12" ht="21.75" customHeight="1" thickBot="1" x14ac:dyDescent="0.45">
      <c r="A16" s="26">
        <v>13</v>
      </c>
      <c r="B16" s="244" t="s">
        <v>282</v>
      </c>
      <c r="C16" s="39"/>
      <c r="D16" s="39"/>
      <c r="E16" s="39"/>
      <c r="F16" s="66"/>
      <c r="G16" s="66"/>
      <c r="H16" s="66"/>
      <c r="K16" s="212"/>
    </row>
    <row r="17" spans="1:8" ht="21.75" customHeight="1" thickBot="1" x14ac:dyDescent="0.45">
      <c r="A17" s="26">
        <v>14</v>
      </c>
      <c r="B17" s="244" t="s">
        <v>352</v>
      </c>
      <c r="C17" s="66"/>
      <c r="D17" s="66"/>
      <c r="E17" s="66"/>
      <c r="F17" s="66"/>
      <c r="G17" s="66"/>
      <c r="H17" s="66"/>
    </row>
    <row r="18" spans="1:8" s="4" customFormat="1" ht="22.5" customHeight="1" thickBot="1" x14ac:dyDescent="0.45">
      <c r="A18" s="41"/>
      <c r="B18" s="42" t="s">
        <v>11</v>
      </c>
      <c r="C18" s="50">
        <f t="shared" ref="C18:H18" si="0">SUM(C4:C17)</f>
        <v>0</v>
      </c>
      <c r="D18" s="50">
        <f t="shared" si="0"/>
        <v>0</v>
      </c>
      <c r="E18" s="50">
        <f t="shared" si="0"/>
        <v>0</v>
      </c>
      <c r="F18" s="50">
        <f t="shared" si="0"/>
        <v>0</v>
      </c>
      <c r="G18" s="50">
        <f t="shared" si="0"/>
        <v>0</v>
      </c>
      <c r="H18" s="67">
        <f t="shared" si="0"/>
        <v>0</v>
      </c>
    </row>
    <row r="19" spans="1:8" x14ac:dyDescent="0.4">
      <c r="A19" s="503" t="s">
        <v>343</v>
      </c>
      <c r="B19" s="503"/>
      <c r="C19" s="503"/>
      <c r="D19" s="503"/>
      <c r="E19" s="503"/>
      <c r="F19" s="503"/>
      <c r="G19" s="503"/>
      <c r="H19" s="503"/>
    </row>
  </sheetData>
  <mergeCells count="4">
    <mergeCell ref="B2:B3"/>
    <mergeCell ref="A2:A3"/>
    <mergeCell ref="C2:H2"/>
    <mergeCell ref="A19:H19"/>
  </mergeCells>
  <phoneticPr fontId="2" type="noConversion"/>
  <pageMargins left="0.59055118110236227" right="0.39370078740157483" top="0.59055118110236227" bottom="0.19685039370078741" header="0.39370078740157483" footer="0.39370078740157483"/>
  <pageSetup paperSize="9" scale="95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G19"/>
  <sheetViews>
    <sheetView zoomScale="90" zoomScaleNormal="90" workbookViewId="0">
      <pane ySplit="3" topLeftCell="A4" activePane="bottomLeft" state="frozen"/>
      <selection pane="bottomLeft" activeCell="F8" sqref="F8"/>
    </sheetView>
  </sheetViews>
  <sheetFormatPr defaultColWidth="9.109375" defaultRowHeight="21" x14ac:dyDescent="0.4"/>
  <cols>
    <col min="1" max="1" width="7.33203125" style="224" customWidth="1"/>
    <col min="2" max="2" width="27.109375" style="170" customWidth="1"/>
    <col min="3" max="3" width="18.5546875" style="170" customWidth="1"/>
    <col min="4" max="4" width="21" style="170" customWidth="1"/>
    <col min="5" max="5" width="21.6640625" style="170" customWidth="1"/>
    <col min="6" max="6" width="23" style="170" customWidth="1"/>
    <col min="7" max="7" width="21.44140625" style="51" customWidth="1"/>
    <col min="8" max="16384" width="9.109375" style="170"/>
  </cols>
  <sheetData>
    <row r="1" spans="1:7" ht="22.5" customHeight="1" thickBot="1" x14ac:dyDescent="0.45">
      <c r="A1" s="214" t="s">
        <v>189</v>
      </c>
      <c r="B1" s="214"/>
      <c r="C1" s="214"/>
      <c r="D1" s="214"/>
      <c r="E1" s="215"/>
      <c r="G1" s="48" t="s">
        <v>190</v>
      </c>
    </row>
    <row r="2" spans="1:7" ht="22.5" customHeight="1" thickBot="1" x14ac:dyDescent="0.45">
      <c r="A2" s="504" t="s">
        <v>12</v>
      </c>
      <c r="B2" s="506" t="s">
        <v>6</v>
      </c>
      <c r="C2" s="508" t="s">
        <v>186</v>
      </c>
      <c r="D2" s="509"/>
      <c r="E2" s="509"/>
      <c r="F2" s="509"/>
      <c r="G2" s="510"/>
    </row>
    <row r="3" spans="1:7" ht="51.75" customHeight="1" thickBot="1" x14ac:dyDescent="0.45">
      <c r="A3" s="505"/>
      <c r="B3" s="507"/>
      <c r="C3" s="216" t="s">
        <v>344</v>
      </c>
      <c r="D3" s="49" t="s">
        <v>153</v>
      </c>
      <c r="E3" s="217" t="s">
        <v>154</v>
      </c>
      <c r="F3" s="49" t="s">
        <v>155</v>
      </c>
      <c r="G3" s="49" t="s">
        <v>157</v>
      </c>
    </row>
    <row r="4" spans="1:7" ht="21.75" customHeight="1" thickBot="1" x14ac:dyDescent="0.45">
      <c r="A4" s="47">
        <v>1</v>
      </c>
      <c r="B4" s="244" t="s">
        <v>273</v>
      </c>
      <c r="C4" s="218"/>
      <c r="D4" s="77"/>
      <c r="E4" s="77"/>
      <c r="F4" s="169"/>
      <c r="G4" s="50">
        <f>'แผนงบดำเนินงาน(4)'!C4+'แผนงบดำเนินงาน(4)'!D4+'แผนงบดำเนินงาน(4)'!E4+'แผนงบดำเนินงาน(4)'!F4+'แผนงบดำเนินงาน(4)'!G4+'แผนงบดำเนินงาน(4)'!H4+'แผนงบดำเนินงาน(5)'!C4+'แผนงบดำเนินงาน(5)'!D4+'แผนงบดำเนินงาน(5)'!E4+'แผนงบดำเนินงาน(5)'!F4</f>
        <v>0</v>
      </c>
    </row>
    <row r="5" spans="1:7" ht="21.75" customHeight="1" thickBot="1" x14ac:dyDescent="0.45">
      <c r="A5" s="47">
        <v>2</v>
      </c>
      <c r="B5" s="244" t="s">
        <v>274</v>
      </c>
      <c r="C5" s="66"/>
      <c r="D5" s="66"/>
      <c r="E5" s="66"/>
      <c r="F5" s="169"/>
      <c r="G5" s="50">
        <f>'แผนงบดำเนินงาน(4)'!C5+'แผนงบดำเนินงาน(4)'!D5+'แผนงบดำเนินงาน(4)'!E5+'แผนงบดำเนินงาน(4)'!F5+'แผนงบดำเนินงาน(4)'!G5+'แผนงบดำเนินงาน(4)'!H5+'แผนงบดำเนินงาน(5)'!C5+'แผนงบดำเนินงาน(5)'!D5+'แผนงบดำเนินงาน(5)'!E5+'แผนงบดำเนินงาน(5)'!F5</f>
        <v>0</v>
      </c>
    </row>
    <row r="6" spans="1:7" ht="21.75" customHeight="1" thickBot="1" x14ac:dyDescent="0.45">
      <c r="A6" s="47">
        <v>3</v>
      </c>
      <c r="B6" s="244" t="s">
        <v>275</v>
      </c>
      <c r="C6" s="66"/>
      <c r="D6" s="66"/>
      <c r="E6" s="66"/>
      <c r="F6" s="66"/>
      <c r="G6" s="50">
        <f>'แผนงบดำเนินงาน(4)'!C6+'แผนงบดำเนินงาน(4)'!D6+'แผนงบดำเนินงาน(4)'!E6+'แผนงบดำเนินงาน(4)'!F6+'แผนงบดำเนินงาน(4)'!G6+'แผนงบดำเนินงาน(4)'!H6+'แผนงบดำเนินงาน(5)'!C6+'แผนงบดำเนินงาน(5)'!D6+'แผนงบดำเนินงาน(5)'!E6+'แผนงบดำเนินงาน(5)'!F6</f>
        <v>0</v>
      </c>
    </row>
    <row r="7" spans="1:7" ht="21.75" customHeight="1" thickBot="1" x14ac:dyDescent="0.45">
      <c r="A7" s="47">
        <v>4</v>
      </c>
      <c r="B7" s="244" t="s">
        <v>276</v>
      </c>
      <c r="C7" s="169"/>
      <c r="D7" s="169"/>
      <c r="E7" s="169"/>
      <c r="F7" s="169"/>
      <c r="G7" s="50">
        <f>'แผนงบดำเนินงาน(4)'!C7+'แผนงบดำเนินงาน(4)'!D7+'แผนงบดำเนินงาน(4)'!E7+'แผนงบดำเนินงาน(4)'!F7+'แผนงบดำเนินงาน(4)'!G7+'แผนงบดำเนินงาน(4)'!H7+'แผนงบดำเนินงาน(5)'!C7+'แผนงบดำเนินงาน(5)'!D7+'แผนงบดำเนินงาน(5)'!E7+'แผนงบดำเนินงาน(5)'!F7</f>
        <v>0</v>
      </c>
    </row>
    <row r="8" spans="1:7" ht="21.75" customHeight="1" thickBot="1" x14ac:dyDescent="0.45">
      <c r="A8" s="47">
        <v>5</v>
      </c>
      <c r="B8" s="244" t="s">
        <v>277</v>
      </c>
      <c r="C8" s="218"/>
      <c r="D8" s="169"/>
      <c r="E8" s="169"/>
      <c r="F8" s="169"/>
      <c r="G8" s="50">
        <f>'แผนงบดำเนินงาน(4)'!C8+'แผนงบดำเนินงาน(4)'!D8+'แผนงบดำเนินงาน(4)'!E8+'แผนงบดำเนินงาน(4)'!F8+'แผนงบดำเนินงาน(4)'!G8+'แผนงบดำเนินงาน(4)'!H8+'แผนงบดำเนินงาน(5)'!C8+'แผนงบดำเนินงาน(5)'!D8+'แผนงบดำเนินงาน(5)'!E8+'แผนงบดำเนินงาน(5)'!F8</f>
        <v>0</v>
      </c>
    </row>
    <row r="9" spans="1:7" ht="21.75" customHeight="1" thickBot="1" x14ac:dyDescent="0.45">
      <c r="A9" s="47">
        <v>6</v>
      </c>
      <c r="B9" s="244" t="s">
        <v>278</v>
      </c>
      <c r="C9" s="169"/>
      <c r="D9" s="169"/>
      <c r="E9" s="169"/>
      <c r="F9" s="169"/>
      <c r="G9" s="50">
        <f>'แผนงบดำเนินงาน(4)'!C9+'แผนงบดำเนินงาน(4)'!D9+'แผนงบดำเนินงาน(4)'!E9+'แผนงบดำเนินงาน(4)'!F9+'แผนงบดำเนินงาน(4)'!G9+'แผนงบดำเนินงาน(4)'!H9+'แผนงบดำเนินงาน(5)'!C9+'แผนงบดำเนินงาน(5)'!D9+'แผนงบดำเนินงาน(5)'!E9+'แผนงบดำเนินงาน(5)'!F9</f>
        <v>0</v>
      </c>
    </row>
    <row r="10" spans="1:7" ht="21.75" customHeight="1" thickBot="1" x14ac:dyDescent="0.45">
      <c r="A10" s="47">
        <v>7</v>
      </c>
      <c r="B10" s="244" t="s">
        <v>430</v>
      </c>
      <c r="C10" s="169"/>
      <c r="D10" s="169"/>
      <c r="E10" s="169"/>
      <c r="F10" s="169"/>
      <c r="G10" s="50">
        <f>'แผนงบดำเนินงาน(4)'!C10+'แผนงบดำเนินงาน(4)'!D10+'แผนงบดำเนินงาน(4)'!E10+'แผนงบดำเนินงาน(4)'!F10+'แผนงบดำเนินงาน(4)'!G10+'แผนงบดำเนินงาน(4)'!H10+'แผนงบดำเนินงาน(5)'!C10+'แผนงบดำเนินงาน(5)'!D10+'แผนงบดำเนินงาน(5)'!E10+'แผนงบดำเนินงาน(5)'!F10</f>
        <v>0</v>
      </c>
    </row>
    <row r="11" spans="1:7" ht="21.75" customHeight="1" thickBot="1" x14ac:dyDescent="0.45">
      <c r="A11" s="47">
        <v>8</v>
      </c>
      <c r="B11" s="244" t="s">
        <v>431</v>
      </c>
      <c r="C11" s="169"/>
      <c r="D11" s="169"/>
      <c r="E11" s="169"/>
      <c r="F11" s="169"/>
      <c r="G11" s="50">
        <f>'แผนงบดำเนินงาน(4)'!C11+'แผนงบดำเนินงาน(4)'!D11+'แผนงบดำเนินงาน(4)'!E11+'แผนงบดำเนินงาน(4)'!F11+'แผนงบดำเนินงาน(4)'!G11+'แผนงบดำเนินงาน(4)'!H11+'แผนงบดำเนินงาน(5)'!C11+'แผนงบดำเนินงาน(5)'!D11+'แผนงบดำเนินงาน(5)'!E11+'แผนงบดำเนินงาน(5)'!F11</f>
        <v>0</v>
      </c>
    </row>
    <row r="12" spans="1:7" ht="21.75" customHeight="1" thickBot="1" x14ac:dyDescent="0.45">
      <c r="A12" s="47">
        <v>9</v>
      </c>
      <c r="B12" s="244" t="s">
        <v>432</v>
      </c>
      <c r="C12" s="169"/>
      <c r="D12" s="169"/>
      <c r="E12" s="77"/>
      <c r="F12" s="169"/>
      <c r="G12" s="50">
        <f>'แผนงบดำเนินงาน(4)'!C12+'แผนงบดำเนินงาน(4)'!D12+'แผนงบดำเนินงาน(4)'!E12+'แผนงบดำเนินงาน(4)'!F12+'แผนงบดำเนินงาน(4)'!G12+'แผนงบดำเนินงาน(4)'!H12+'แผนงบดำเนินงาน(5)'!C12+'แผนงบดำเนินงาน(5)'!D12+'แผนงบดำเนินงาน(5)'!E12+'แผนงบดำเนินงาน(5)'!F12</f>
        <v>0</v>
      </c>
    </row>
    <row r="13" spans="1:7" ht="21.75" customHeight="1" thickBot="1" x14ac:dyDescent="0.45">
      <c r="A13" s="47">
        <v>10</v>
      </c>
      <c r="B13" s="244" t="s">
        <v>279</v>
      </c>
      <c r="C13" s="218"/>
      <c r="D13" s="169"/>
      <c r="E13" s="169"/>
      <c r="F13" s="169"/>
      <c r="G13" s="50">
        <f>'แผนงบดำเนินงาน(4)'!C13+'แผนงบดำเนินงาน(4)'!D13+'แผนงบดำเนินงาน(4)'!E13+'แผนงบดำเนินงาน(4)'!F13+'แผนงบดำเนินงาน(4)'!G13+'แผนงบดำเนินงาน(4)'!H13+'แผนงบดำเนินงาน(5)'!C13+'แผนงบดำเนินงาน(5)'!D13+'แผนงบดำเนินงาน(5)'!E13+'แผนงบดำเนินงาน(5)'!F13</f>
        <v>0</v>
      </c>
    </row>
    <row r="14" spans="1:7" ht="21.75" customHeight="1" thickBot="1" x14ac:dyDescent="0.45">
      <c r="A14" s="47">
        <v>11</v>
      </c>
      <c r="B14" s="244" t="s">
        <v>280</v>
      </c>
      <c r="C14" s="169"/>
      <c r="D14" s="169"/>
      <c r="E14" s="77"/>
      <c r="F14" s="169"/>
      <c r="G14" s="50">
        <f>'แผนงบดำเนินงาน(4)'!C14+'แผนงบดำเนินงาน(4)'!D14+'แผนงบดำเนินงาน(4)'!E14+'แผนงบดำเนินงาน(4)'!F14+'แผนงบดำเนินงาน(4)'!G14+'แผนงบดำเนินงาน(4)'!H14+'แผนงบดำเนินงาน(5)'!C14+'แผนงบดำเนินงาน(5)'!D14+'แผนงบดำเนินงาน(5)'!E14+'แผนงบดำเนินงาน(5)'!F14</f>
        <v>0</v>
      </c>
    </row>
    <row r="15" spans="1:7" ht="21.75" customHeight="1" thickBot="1" x14ac:dyDescent="0.45">
      <c r="A15" s="47">
        <v>12</v>
      </c>
      <c r="B15" s="244" t="s">
        <v>281</v>
      </c>
      <c r="C15" s="219"/>
      <c r="D15" s="66"/>
      <c r="E15" s="66"/>
      <c r="F15" s="66"/>
      <c r="G15" s="50">
        <f>'แผนงบดำเนินงาน(4)'!C15+'แผนงบดำเนินงาน(4)'!D15+'แผนงบดำเนินงาน(4)'!E15+'แผนงบดำเนินงาน(4)'!F15+'แผนงบดำเนินงาน(4)'!G15+'แผนงบดำเนินงาน(4)'!H15+'แผนงบดำเนินงาน(5)'!C15+'แผนงบดำเนินงาน(5)'!D15+'แผนงบดำเนินงาน(5)'!E15+'แผนงบดำเนินงาน(5)'!F15</f>
        <v>0</v>
      </c>
    </row>
    <row r="16" spans="1:7" ht="21.75" customHeight="1" thickBot="1" x14ac:dyDescent="0.45">
      <c r="A16" s="47">
        <v>13</v>
      </c>
      <c r="B16" s="244" t="s">
        <v>282</v>
      </c>
      <c r="C16" s="169"/>
      <c r="D16" s="169"/>
      <c r="E16" s="169"/>
      <c r="F16" s="169"/>
      <c r="G16" s="50">
        <f>'แผนงบดำเนินงาน(4)'!C16+'แผนงบดำเนินงาน(4)'!D16+'แผนงบดำเนินงาน(4)'!E16+'แผนงบดำเนินงาน(4)'!F16+'แผนงบดำเนินงาน(4)'!G16+'แผนงบดำเนินงาน(4)'!H16+'แผนงบดำเนินงาน(5)'!C16+'แผนงบดำเนินงาน(5)'!D16+'แผนงบดำเนินงาน(5)'!E16+'แผนงบดำเนินงาน(5)'!F16</f>
        <v>0</v>
      </c>
    </row>
    <row r="17" spans="1:7" ht="21.75" customHeight="1" thickBot="1" x14ac:dyDescent="0.45">
      <c r="A17" s="47">
        <v>14</v>
      </c>
      <c r="B17" s="244" t="s">
        <v>352</v>
      </c>
      <c r="C17" s="169"/>
      <c r="D17" s="66"/>
      <c r="E17" s="66"/>
      <c r="F17" s="66"/>
      <c r="G17" s="50">
        <f>'แผนงบดำเนินงาน(4)'!C17+'แผนงบดำเนินงาน(4)'!D17+'แผนงบดำเนินงาน(4)'!E17+'แผนงบดำเนินงาน(4)'!F17+'แผนงบดำเนินงาน(4)'!G17+'แผนงบดำเนินงาน(4)'!H17+'แผนงบดำเนินงาน(5)'!C17+'แผนงบดำเนินงาน(5)'!D17+'แผนงบดำเนินงาน(5)'!E17+'แผนงบดำเนินงาน(5)'!F17</f>
        <v>0</v>
      </c>
    </row>
    <row r="18" spans="1:7" s="51" customFormat="1" ht="22.5" customHeight="1" thickBot="1" x14ac:dyDescent="0.45">
      <c r="A18" s="220"/>
      <c r="B18" s="221" t="s">
        <v>11</v>
      </c>
      <c r="C18" s="221">
        <f>SUM(C4:C17)</f>
        <v>0</v>
      </c>
      <c r="D18" s="221">
        <f>SUM(D4:D17)</f>
        <v>0</v>
      </c>
      <c r="E18" s="221">
        <f>SUM(E4:E17)</f>
        <v>0</v>
      </c>
      <c r="F18" s="221">
        <f>SUM(F4:F17)</f>
        <v>0</v>
      </c>
      <c r="G18" s="50">
        <f>'แผนงบดำเนินงาน(4)'!C18+'แผนงบดำเนินงาน(4)'!D18+'แผนงบดำเนินงาน(4)'!E18+'แผนงบดำเนินงาน(4)'!F18+'แผนงบดำเนินงาน(4)'!G18+'แผนงบดำเนินงาน(4)'!H18+'แผนงบดำเนินงาน(5)'!C18+'แผนงบดำเนินงาน(5)'!D18+'แผนงบดำเนินงาน(5)'!E18+'แผนงบดำเนินงาน(5)'!F18</f>
        <v>0</v>
      </c>
    </row>
    <row r="19" spans="1:7" ht="20.25" customHeight="1" x14ac:dyDescent="0.4">
      <c r="A19" s="222" t="s">
        <v>343</v>
      </c>
      <c r="B19" s="222"/>
      <c r="C19" s="223"/>
    </row>
  </sheetData>
  <mergeCells count="3">
    <mergeCell ref="A2:A3"/>
    <mergeCell ref="B2:B3"/>
    <mergeCell ref="C2:G2"/>
  </mergeCells>
  <phoneticPr fontId="2" type="noConversion"/>
  <pageMargins left="0.39370078740157483" right="0.39370078740157483" top="0.59055118110236227" bottom="0.19685039370078741" header="0.39370078740157483" footer="0.3937007874015748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ปก สสอ. </vt:lpstr>
      <vt:lpstr>ปะหน้ารวม</vt:lpstr>
      <vt:lpstr>ปะหน้า รายรพ.สต.</vt:lpstr>
      <vt:lpstr>ประมาณการรายได้(1)</vt:lpstr>
      <vt:lpstr>เอกสารแนบ1</vt:lpstr>
      <vt:lpstr>แผนกันเงินสำรอง(2)</vt:lpstr>
      <vt:lpstr>แผนสรุปการเบิกจ่ายย้อนหลัง(3)</vt:lpstr>
      <vt:lpstr>แผนงบดำเนินงาน(4)</vt:lpstr>
      <vt:lpstr>แผนงบดำเนินงาน(5)</vt:lpstr>
      <vt:lpstr>แผนงบดำเนินงาน(6)</vt:lpstr>
      <vt:lpstr>งบดำเนินงาน (7)</vt:lpstr>
      <vt:lpstr>งบดำเนินงาน (8)</vt:lpstr>
      <vt:lpstr>งบดำเนินงาน (9)</vt:lpstr>
      <vt:lpstr>งบดำเนินงาน (10)#</vt:lpstr>
      <vt:lpstr>งบบุคลากร(11)</vt:lpstr>
      <vt:lpstr>งบบุคลากร (12)</vt:lpstr>
      <vt:lpstr>งบบุคลากร (13)#</vt:lpstr>
      <vt:lpstr>งบบริหารสินทรัพย(14)#</vt:lpstr>
      <vt:lpstr>ครุภัณฑ์ (แนบ ตร.6 )</vt:lpstr>
      <vt:lpstr>สิ่งก่อสร้าง(แนบ ตร.6 )</vt:lpstr>
      <vt:lpstr>งบลงทุน (15)#</vt:lpstr>
      <vt:lpstr>ครุภัณฑ์(แนบ ตร.7)</vt:lpstr>
      <vt:lpstr>สิ่งก่อสร้าง(แนบ ตร.7)</vt:lpstr>
      <vt:lpstr>สรุปแผนปฏิบัติ ปี 68(16)</vt:lpstr>
      <vt:lpstr>ตารางแผนปฏิบัติราขการปี 2568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WindowsXP</dc:creator>
  <cp:lastModifiedBy>Admin</cp:lastModifiedBy>
  <cp:lastPrinted>2024-10-10T03:54:10Z</cp:lastPrinted>
  <dcterms:created xsi:type="dcterms:W3CDTF">2008-09-23T22:17:34Z</dcterms:created>
  <dcterms:modified xsi:type="dcterms:W3CDTF">2024-10-10T07:17:15Z</dcterms:modified>
</cp:coreProperties>
</file>